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B-6582 Premium Build" sheetId="1" state="visible" r:id="rId2"/>
    <sheet name="MB-6582 Economy Build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<sst xmlns="http://schemas.openxmlformats.org/spreadsheetml/2006/main" count="406" uniqueCount="202">
  <si>
    <t xml:space="preserve">Main Board</t>
  </si>
  <si>
    <t xml:space="preserve">Type</t>
  </si>
  <si>
    <t xml:space="preserve">Value</t>
  </si>
  <si>
    <t xml:space="preserve">BOM Req</t>
  </si>
  <si>
    <t xml:space="preserve">Purchase vol</t>
  </si>
  <si>
    <t xml:space="preserve">URL</t>
  </si>
  <si>
    <t xml:space="preserve">Purchase Cost</t>
  </si>
  <si>
    <t xml:space="preserve">Shipping</t>
  </si>
  <si>
    <t xml:space="preserve">Ext.  Cost</t>
  </si>
  <si>
    <t xml:space="preserve">Single Part</t>
  </si>
  <si>
    <t xml:space="preserve">Single Build</t>
  </si>
  <si>
    <t xml:space="preserve">Build Capacity</t>
  </si>
  <si>
    <t xml:space="preserve">Base PCB</t>
  </si>
  <si>
    <t xml:space="preserve">MB-6582-BS</t>
  </si>
  <si>
    <t xml:space="preserve">https://modularaddict.com/midibox-6582bs-pcb</t>
  </si>
  <si>
    <t xml:space="preserve">Capacitor - Electrolytic (Radial)</t>
  </si>
  <si>
    <t xml:space="preserve">100µF 25v</t>
  </si>
  <si>
    <t xml:space="preserve">https://www.mouser.com/ProductDetail/140-RGA101M1EBK0611G</t>
  </si>
  <si>
    <t xml:space="preserve">10µF 25v</t>
  </si>
  <si>
    <t xml:space="preserve">https://www.mouser.com/ProductDetail/140-RGA100M1EBK0511G</t>
  </si>
  <si>
    <t xml:space="preserve">1µF 50v</t>
  </si>
  <si>
    <t xml:space="preserve">https://www.mouser.com/ProductDetail/140-SEA1R0M1HBK0407</t>
  </si>
  <si>
    <t xml:space="preserve">2200µF, 16V (or 25V)</t>
  </si>
  <si>
    <t xml:space="preserve">https://www.mouser.com/ProductDetail/140-REA222M1EBK1625P</t>
  </si>
  <si>
    <t xml:space="preserve">Capacitor - MLCC</t>
  </si>
  <si>
    <t xml:space="preserve">100nF</t>
  </si>
  <si>
    <t xml:space="preserve">https://www.mouser.com/ProductDetail/594-K104K15X7RF53H5</t>
  </si>
  <si>
    <t xml:space="preserve">1nF</t>
  </si>
  <si>
    <t xml:space="preserve">https://www.mouser.com/ProductDetail/594-K102M15X7RF53L2</t>
  </si>
  <si>
    <t xml:space="preserve">33pF</t>
  </si>
  <si>
    <t xml:space="preserve">https://www.mouser.com/ProductDetail/594-K330J15C0GF5TH5</t>
  </si>
  <si>
    <t xml:space="preserve">470pF</t>
  </si>
  <si>
    <t xml:space="preserve">https://www.mouser.com/ProductDetail/594-K471K15X7RF53H5</t>
  </si>
  <si>
    <t xml:space="preserve">Capacitor - Metal Film</t>
  </si>
  <si>
    <t xml:space="preserve">22nf</t>
  </si>
  <si>
    <t xml:space="preserve">https://www.aliexpress.com/item/33058859432.html?spm=a2g0s.9042311.0.0.27424c4dDsJmZO</t>
  </si>
  <si>
    <t xml:space="preserve">Resistor</t>
  </si>
  <si>
    <t xml:space="preserve">1.2K 1/4 1%</t>
  </si>
  <si>
    <t xml:space="preserve">https://www.mouser.com/ProductDetail/271-1.2K-RC</t>
  </si>
  <si>
    <t xml:space="preserve">100 Ohm 1/4W 1%</t>
  </si>
  <si>
    <t xml:space="preserve">https://www.mouser.com/ProductDetail/271-100-RC</t>
  </si>
  <si>
    <t xml:space="preserve">10K 1/4W 1%</t>
  </si>
  <si>
    <t xml:space="preserve">https://www.mouser.com/ProductDetail/271-10K-RC</t>
  </si>
  <si>
    <t xml:space="preserve">1K 1/4W 1%</t>
  </si>
  <si>
    <t xml:space="preserve">https://www.mouser.com/ProductDetail/271-1K-RC</t>
  </si>
  <si>
    <t xml:space="preserve">220 Ohm 1/4W 1%</t>
  </si>
  <si>
    <t xml:space="preserve">https://www.mouser.com/ProductDetail/271-220-RC</t>
  </si>
  <si>
    <t xml:space="preserve">5.6K 1/4W 1%</t>
  </si>
  <si>
    <t xml:space="preserve">https://www.mouser.com/ProductDetail/271-5.6K/AP-RC</t>
  </si>
  <si>
    <t xml:space="preserve">Resistor network (5-pin or 6-pin)</t>
  </si>
  <si>
    <t xml:space="preserve">10K</t>
  </si>
  <si>
    <t xml:space="preserve">https://www.mouser.com/ProductDetail/264-10K-RC</t>
  </si>
  <si>
    <t xml:space="preserve">Crystal</t>
  </si>
  <si>
    <t xml:space="preserve">10MHz</t>
  </si>
  <si>
    <t xml:space="preserve">https://www.mouser.com/ProductDetail/815-ABL-10-B1U</t>
  </si>
  <si>
    <t xml:space="preserve">DIN Socket</t>
  </si>
  <si>
    <t xml:space="preserve">5-Pin</t>
  </si>
  <si>
    <t xml:space="preserve">https://www.amazon.com/Yootop-DIN-Monting-Female-Sockets/dp/B07NY6Z2N7/ref=sr_1_3?dchild=1&amp;keywords=5+pin+din+PCB+connector&amp;qid=1604031418&amp;sr=8-3</t>
  </si>
  <si>
    <t xml:space="preserve">7-Pin</t>
  </si>
  <si>
    <t xml:space="preserve">https://www.aliexpress.com/snapshot/0.html?spm=a2g0s.9042647.6.2.3dc34c4dv1mCYj&amp;orderId=8014180514395934&amp;productId=32402564814</t>
  </si>
  <si>
    <t xml:space="preserve">Diode</t>
  </si>
  <si>
    <t xml:space="preserve">1N4148</t>
  </si>
  <si>
    <t xml:space="preserve">https://www.mouser.com/ProductDetail/Vishay-Semiconductors/1N4148TR?qs=HfDODkYFUverVKi%2FJ%2Fe5IA%3D%3D</t>
  </si>
  <si>
    <t xml:space="preserve">Header SIL</t>
  </si>
  <si>
    <t xml:space="preserve">2.54 mm (40 pin)</t>
  </si>
  <si>
    <t xml:space="preserve">https://www.mouser.com/ProductDetail/Wurth-Elektronik/61304011021?qs=PhR8RmCirEbaksMaW6gkHw%3D%3D</t>
  </si>
  <si>
    <t xml:space="preserve">IC</t>
  </si>
  <si>
    <t xml:space="preserve">24LC512 - 512K EPROM</t>
  </si>
  <si>
    <t xml:space="preserve">https://www.mouser.com/ProductDetail/Microchip-Technology/24LC512-I-P?qs=JmwSjbzn2OL8zYUOM6epRw%3D%3D</t>
  </si>
  <si>
    <t xml:space="preserve">6N138 Optocoupler</t>
  </si>
  <si>
    <t xml:space="preserve">https://www.mouser.com/ProductDetail/Lite-On/6N138M?qs=PByDJ0nQNwr%252BImBkghBeaw%3D%3D</t>
  </si>
  <si>
    <t xml:space="preserve">74HC165 - Shift Reg (Parallel to Serial)</t>
  </si>
  <si>
    <t xml:space="preserve">https://www.mouser.com/ProductDetail/Texas-Instruments/SN74HC165NE4?qs=sGAEpiMZZMuyBeSSR239IXz0RXaqvJMwIjcDeNWrNVM%3D</t>
  </si>
  <si>
    <t xml:space="preserve">74HC595 - Shift Reg (Serial to Parallel)</t>
  </si>
  <si>
    <t xml:space="preserve">https://www.mouser.com/ProductDetail/Texas-Instruments/SN74HC595N?qs=IEl3ej0IqwBTHkYa8XPoMQ%3D%3D</t>
  </si>
  <si>
    <t xml:space="preserve">PIC18F4685 Microcontroller</t>
  </si>
  <si>
    <t xml:space="preserve">https://www.mouser.com/ProductDetail/Microchip-Technology/PIC18F4685-I-P?qs=AG1tZYOK7s5Lf8e6uTe3Bg%3D%3D</t>
  </si>
  <si>
    <t xml:space="preserve">SID 6581/6582/8580</t>
  </si>
  <si>
    <t xml:space="preserve">eBay</t>
  </si>
  <si>
    <t xml:space="preserve">IC Socket</t>
  </si>
  <si>
    <t xml:space="preserve">8-Pin</t>
  </si>
  <si>
    <t xml:space="preserve">https://www.mouser.com/ProductDetail/Adafruit/2202?qs=%2Fha2pyFadujPveUCiH9DTD4HELZBftOf0cGoLFdo00w%3D</t>
  </si>
  <si>
    <t xml:space="preserve">16-Pin</t>
  </si>
  <si>
    <t xml:space="preserve">https://www.mouser.com/ProductDetail/Adafruit/2203?qs=%2Fha2pyFaduiIO1KwZEpGNt%2Fem878zMtwQiKl6k%252B4D3I%3D</t>
  </si>
  <si>
    <t xml:space="preserve">28-Pin</t>
  </si>
  <si>
    <t xml:space="preserve">https://www.mouser.com/ProductDetail/Adafruit/2206?qs=%2Fha2pyFaduh3CZK4nGj3dloefAd46cdS1yCrEF4Pts0%3D</t>
  </si>
  <si>
    <t xml:space="preserve">40-Pin</t>
  </si>
  <si>
    <t xml:space="preserve">https://www.mouser.com/ProductDetail/Adafruit/2207?qs=%2Fha2pyFaduizk%252BV73yUVxn3I8iqnWy%252BePR4mDhMLhzI%3D</t>
  </si>
  <si>
    <t xml:space="preserve">Potentiometer - Rotary</t>
  </si>
  <si>
    <t xml:space="preserve">100K - Dual Gang</t>
  </si>
  <si>
    <t xml:space="preserve">https://www.mouser.com/ProductDetail/Alpha-Taiwan/RV122F-20-15F-B100K-0072?qs=%2Fha2pyFadujdW1NbWQvo7%252BDvzW%2FraLllMcDTJXU%2FGNDe0KmscI2oIg%3D%3D</t>
  </si>
  <si>
    <t xml:space="preserve">Potentiometer - Trimmer</t>
  </si>
  <si>
    <t xml:space="preserve">https://www.mouser.com/ProductDetail/Amphenol-Piher/PT6KV-103A2020-PM?qs=%2Fha2pyFaduhhKPj2g2rhFnsO9DhJoPyIHDsYOMo%252BCE3l2DdS4XYc02HOpUTh6h33</t>
  </si>
  <si>
    <t xml:space="preserve">Stereo Phono Jack with Switch</t>
  </si>
  <si>
    <t xml:space="preserve">Neutrik - NMJ6HFD2</t>
  </si>
  <si>
    <t xml:space="preserve">https://www.mouser.com/ProductDetail/Neutrik/NMJ6HFD2?qs=y5MlCMoPWsng3r9W7xlRqw%3D%3D</t>
  </si>
  <si>
    <t xml:space="preserve">Toggle Switch</t>
  </si>
  <si>
    <t xml:space="preserve">Salecom T80-R</t>
  </si>
  <si>
    <t xml:space="preserve">https://www.ebay.com/itm/402027981537</t>
  </si>
  <si>
    <t xml:space="preserve">Transistor</t>
  </si>
  <si>
    <t xml:space="preserve">BC337</t>
  </si>
  <si>
    <t xml:space="preserve">https://www.mouser.com/ProductDetail/Micro-Commercial-Components-MCC/BC337-25-AP?qs=SdqRYZZ9IxBPYEqpolLgYQ%3D%3D</t>
  </si>
  <si>
    <t xml:space="preserve">BC547</t>
  </si>
  <si>
    <t xml:space="preserve">https://www.mouser.com/ProductDetail/Taiwan-Semiconductor/BC547C-A1?qs=dD%252BUdDqNEJanSSinWrCG2g%3D%3D</t>
  </si>
  <si>
    <t xml:space="preserve">Voltage Regulator</t>
  </si>
  <si>
    <t xml:space="preserve">5V DC-DC Step Down Converter</t>
  </si>
  <si>
    <t xml:space="preserve">https://www.mouser.com/ProductDetail/RECOM-Power/R-78B50-15?qs=YWgezujkI1JgY7IeN1uB3w%3D%3D</t>
  </si>
  <si>
    <t xml:space="preserve">7809 1A</t>
  </si>
  <si>
    <t xml:space="preserve">https://www.mouser.com/ProductDetail/STMicroelectronics/L7809CV?qs=sps7W%2FwBcGH358Eg%2FiFhSA%3D%3D</t>
  </si>
  <si>
    <t xml:space="preserve">Out of Pocket</t>
  </si>
  <si>
    <t xml:space="preserve">Build Sub-total</t>
  </si>
  <si>
    <t xml:space="preserve">Control Surface, Case and Panels</t>
  </si>
  <si>
    <t xml:space="preserve">Control Surface PCB</t>
  </si>
  <si>
    <t xml:space="preserve">MB-6582-CN</t>
  </si>
  <si>
    <t xml:space="preserve">https://modularaddict.com/midibox-6582cn-pcb</t>
  </si>
  <si>
    <t xml:space="preserve">Case</t>
  </si>
  <si>
    <t xml:space="preserve">PT-10 Black</t>
  </si>
  <si>
    <t xml:space="preserve">https://www.mouser.com/ProductDetail/616-82404-501-000</t>
  </si>
  <si>
    <t xml:space="preserve">Front and Rear panels</t>
  </si>
  <si>
    <t xml:space="preserve">1.5mm anodized Aluminum</t>
  </si>
  <si>
    <t xml:space="preserve">https://www.frontpanelexpress.com/</t>
  </si>
  <si>
    <t xml:space="preserve">PT-10 Panel Bolts</t>
  </si>
  <si>
    <t xml:space="preserve">M3 size - 6mm length</t>
  </si>
  <si>
    <t xml:space="preserve">https://www.homedepot.com/p/Everbilt-M3-0-5-x-6-mm-Zinc-Plated-Plain-Metric-Socket-Cap-Screw-3-Piece-per-Bag-803168/204808021</t>
  </si>
  <si>
    <t xml:space="preserve">Standoff Hex Nuts for Panel Corners</t>
  </si>
  <si>
    <t xml:space="preserve">M3 size - 8mm length</t>
  </si>
  <si>
    <t xml:space="preserve">https://www.ebay.com/itm/M3-M4-Brass-Female-Female-Hex-Standoff-Screw-Spacer-Pillar-Brass-Hex-support/174332358074</t>
  </si>
  <si>
    <t xml:space="preserve">Standoff Hex Nuts for Panel Bottom</t>
  </si>
  <si>
    <t xml:space="preserve">M3 size - 10mm length</t>
  </si>
  <si>
    <t xml:space="preserve">Char LCD Mounting Bolts</t>
  </si>
  <si>
    <t xml:space="preserve">M3 size - 3mm length</t>
  </si>
  <si>
    <t xml:space="preserve">https://www.ebay.com/itm/M3-M4-Stainless-Steel-Hex-Socket-Button-Head-Screws-Bolts-10-20-25-50-100pcs/174472516241?hash=item289f5f5291:g:kCkAAOSwOElfgSeN</t>
  </si>
  <si>
    <t xml:space="preserve">J-B Weld Steel Reinforced Epoxy</t>
  </si>
  <si>
    <t xml:space="preserve">8265S Original Cold-Weld</t>
  </si>
  <si>
    <t xml:space="preserve">https://www.amazon.com/J-B-Weld-8265S-Cold-Weld-Reinforced/dp/B0006O1ICE/ref=sr_1_4?keywords=jb+weld&amp;qid=1581567511&amp;sr=8-4</t>
  </si>
  <si>
    <t xml:space="preserve">Tactile Switches</t>
  </si>
  <si>
    <t xml:space="preserve">ALPS - SKHHDTA010</t>
  </si>
  <si>
    <t xml:space="preserve">https://www.mouser.com/ProductDetail/Alps-Alpine/SKHHDTA010?qs=%2Fha2pyFadui1U58YrTnZaE2elXaFNysAWjEKYO7K%252B0vIhZspCahRwg%3D%3D</t>
  </si>
  <si>
    <t xml:space="preserve">Display Screen</t>
  </si>
  <si>
    <t xml:space="preserve">4×20 character LCD</t>
  </si>
  <si>
    <t xml:space="preserve">https://www.adafruit.com/product/499?gclid=CjwKCAiA4Y7yBRB8EiwADV1hacHnpHcNTKwo6CL33ZaPc2IcdXg1HbrebSTJ_y2GchXKF5G3VxNGahoCe9IQAvD_BwE</t>
  </si>
  <si>
    <t xml:space="preserve">Display Screen bolts &amp; nuts</t>
  </si>
  <si>
    <t xml:space="preserve">M2 size - 10mm length</t>
  </si>
  <si>
    <t xml:space="preserve">https://www.amazon.com/gp/product/B07NQBNVDJ/ref=ppx_yo_dt_b_asin_title_o00_s00?ie=UTF8&amp;psc=1</t>
  </si>
  <si>
    <t xml:space="preserve">Display Ribbon Cable</t>
  </si>
  <si>
    <t xml:space="preserve">8x2 DIL IDC Cable</t>
  </si>
  <si>
    <t xml:space="preserve">https://www.adafruit.com/product/4170</t>
  </si>
  <si>
    <t xml:space="preserve">Display Pin Converter</t>
  </si>
  <si>
    <t xml:space="preserve">16 PIN SIL to 8x2 PIN DIL</t>
  </si>
  <si>
    <t xml:space="preserve">https://oshpark.com/shared_projects/Go8GqwmI</t>
  </si>
  <si>
    <t xml:space="preserve">LED</t>
  </si>
  <si>
    <t xml:space="preserve">3mm cylindrical</t>
  </si>
  <si>
    <t xml:space="preserve">https://www.mouser.com/ProductDetail/WP424IDT</t>
  </si>
  <si>
    <t xml:space="preserve">Rotary Encoders</t>
  </si>
  <si>
    <t xml:space="preserve">652-PEC16-4220FN0024</t>
  </si>
  <si>
    <t xml:space="preserve">https://www.mouser.com/ProductDetail/652-PEC16-4220FN0024</t>
  </si>
  <si>
    <t xml:space="preserve">Fan Guard</t>
  </si>
  <si>
    <t xml:space="preserve">562-08149</t>
  </si>
  <si>
    <t xml:space="preserve">https://www.mouser.com/ProductDetail/562-08149</t>
  </si>
  <si>
    <t xml:space="preserve">Control Knobs</t>
  </si>
  <si>
    <t xml:space="preserve">Waldorf Style</t>
  </si>
  <si>
    <t xml:space="preserve">https://modularaddict.com/albs-midibox-knobs</t>
  </si>
  <si>
    <t xml:space="preserve">Diodes</t>
  </si>
  <si>
    <t xml:space="preserve">JST XH Connectors</t>
  </si>
  <si>
    <t xml:space="preserve">8 Pin Male Right Angle</t>
  </si>
  <si>
    <t xml:space="preserve">https://bit.ly/2GjJMAw</t>
  </si>
  <si>
    <t xml:space="preserve">2 Pin Male Right Angle</t>
  </si>
  <si>
    <t xml:space="preserve">https://bit.ly/3cD1niY</t>
  </si>
  <si>
    <t xml:space="preserve">JST XH Cables &amp; Connectors</t>
  </si>
  <si>
    <t xml:space="preserve">8 Pin Female-Female 100mm</t>
  </si>
  <si>
    <t xml:space="preserve">https://www.amazon.com/2-54MM-Female-Double-Connector-Wires/dp/B07XKRZD7Z/ref=sr_1_20?dchild=1&amp;keywords=Tongxiang&amp;qid=1604031730&amp;sr=8-20</t>
  </si>
  <si>
    <t xml:space="preserve">2 Pin Female-Female 100mm</t>
  </si>
  <si>
    <t xml:space="preserve">https://www.amazon.com/2-54MM-Female-Double-Connector-Wires/dp/B07XNTQK5M/ref=sr_1_66?dchild=1&amp;keywords=Tongxiang&amp;qid=1604031814&amp;sr=8-66</t>
  </si>
  <si>
    <t xml:space="preserve">DB25 Connector</t>
  </si>
  <si>
    <t xml:space="preserve">25 Pin Male DB25 Connector</t>
  </si>
  <si>
    <t xml:space="preserve">https://www.mouser.com/ProductDetail/601-40-9725M</t>
  </si>
  <si>
    <t xml:space="preserve">Wall Power Adapter</t>
  </si>
  <si>
    <t xml:space="preserve">12V DC 1.5A circular</t>
  </si>
  <si>
    <t xml:space="preserve">https://www.amazon.com/VENTECH-Adapter-100-240V-Transformers-Switching/dp/B07583C3ND/ref=sr_1_3</t>
  </si>
  <si>
    <t xml:space="preserve">Circular DIN Power Supply Connector</t>
  </si>
  <si>
    <t xml:space="preserve">Male 7 PIN DIN</t>
  </si>
  <si>
    <t xml:space="preserve">https://www.mouser.com/ProductDetail/568-NYS323</t>
  </si>
  <si>
    <t xml:space="preserve">Total OOP Cost</t>
  </si>
  <si>
    <t xml:space="preserve">Total Build Cost</t>
  </si>
  <si>
    <t xml:space="preserve">https://www.aliexpress.com/item/32478278545.html?spm=a2g0s.9042311.0.0.69ec4c4dwjK5fX</t>
  </si>
  <si>
    <t xml:space="preserve">https://www.aliexpress.com/snapshot/0.html?spm=a2g0s.9042647.6.2.d93f4c4drXzJw5&amp;orderId=8118661787105934&amp;productId=32810961035</t>
  </si>
  <si>
    <t xml:space="preserve">https://www.aliexpress.com/snapshot/0.html?spm=a2g0s.9042647.6.2.5f5e4c4diBQwGp&amp;orderId=8119605131895934&amp;productId=32873263301</t>
  </si>
  <si>
    <t xml:space="preserve">https://www.aliexpress.com/snapshot/0.html?spm=a2g0s.9042647.6.2.5acd4c4dsZPbFS&amp;orderId=8119742221405934&amp;productId=32967892615</t>
  </si>
  <si>
    <t xml:space="preserve">https://www.aliexpress.com/snapshot/0.html?spm=a2g0s.9042647.6.2.19d44c4d07aPJC&amp;orderId=8119785655555934&amp;productId=32545548201</t>
  </si>
  <si>
    <t xml:space="preserve">https://www.aliexpress.com/snapshot/0.html?spm=a2g0s.9042647.6.2.f2cf4c4dxdJVNA&amp;orderId=8119784537845934&amp;productId=32640748583</t>
  </si>
  <si>
    <t xml:space="preserve">https://www.aliexpress.com/snapshot/0.html?spm=a2g0s.9042647.6.2.2aeb4c4dbQwQTK&amp;orderId=8119735668275934&amp;productId=32841037473</t>
  </si>
  <si>
    <t xml:space="preserve">https://www.ebay.com/itm/PIC18F4685-I-P-Microcontroller-Microchip-3-3K-RAM-96K-code-memory/184487232957?ssPageName=STRK%3AMEBIDX%3AIT&amp;_trksid=p2060353.m2749.l2649</t>
  </si>
  <si>
    <t xml:space="preserve">SID Clone (SwinSID Nano)</t>
  </si>
  <si>
    <t xml:space="preserve">https://www.aliexpress.com/snapshot/0.html?spm=a2g0s.9042647.6.2.daa84c4dyX2Y6H&amp;orderId=8118053120375934&amp;productId=32861983498</t>
  </si>
  <si>
    <t xml:space="preserve">https://www.aliexpress.com/snapshot/0.html?spm=a2g0s.9042647.6.2.23814c4dzoF7df&amp;orderId=8118700115705934&amp;productId=4000826393598</t>
  </si>
  <si>
    <t xml:space="preserve">https://www.aliexpress.com/snapshot/0.html?spm=a2g0s.9042647.6.6.7e544c4dbfEiAC&amp;orderId=3006196133415934&amp;productId=32622594866</t>
  </si>
  <si>
    <t xml:space="preserve">https://www.aliexpress.com/snapshot/0.html?spm=a2g0s.9042647.6.2.7e544c4dbfEiAC&amp;orderId=3006196133405934&amp;productId=32622642470</t>
  </si>
  <si>
    <t xml:space="preserve">https://www.aliexpress.com/snapshot/0.html?spm=a2g0s.9042647.6.2.4b174c4dhw2Rn6&amp;orderId=8119171502245934&amp;productId=32862594003</t>
  </si>
  <si>
    <t xml:space="preserve">http://thebeast.co.uk/?product=mb6582bw</t>
  </si>
  <si>
    <t xml:space="preserve">https://www.aliexpress.com/snapshot/0.html?spm=a2g0s.9042647.6.2.23104c4dsg4Zkk&amp;orderId=8118724920085934&amp;productId=32965954358</t>
  </si>
  <si>
    <t xml:space="preserve">https://www.aliexpress.com/snapshot/0.html?spm=a2g0s.9042647.6.2.748f4c4dyYwyHA&amp;orderId=8014178664165934&amp;productId=1206472153</t>
  </si>
  <si>
    <t xml:space="preserve">https://www.aliexpress.com/snapshot/0.html?spm=a2g0s.9042647.6.2.2cc54c4dPBJrIP&amp;orderId=8118661787105934&amp;productId=32810961035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</si>
</sst>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.00_);_(\$* \(#,##0.00\);_(\$* \-??_);_(@_)"/>
    <numFmt numFmtId="166" formatCode="_(* #,##0.00_);_(* \(#,##0.00\);_(* \-??_);_(@_)"/>
  </numFmts>
  <fonts count="10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u val="single"/>
      <sz val="12"/>
      <color rgb="FF0563C1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dotted">
        <color rgb="FFBFBFBF"/>
      </right>
      <top style="thin"/>
      <bottom/>
      <diagonal/>
    </border>
    <border diagonalUp="false" diagonalDown="false">
      <left style="dotted">
        <color rgb="FFBFBFBF"/>
      </left>
      <right/>
      <top style="thin"/>
      <bottom/>
      <diagonal/>
    </border>
    <border diagonalUp="false" diagonalDown="false">
      <left/>
      <right style="dotted">
        <color rgb="FFBFBFBF"/>
      </right>
      <top/>
      <bottom/>
      <diagonal/>
    </border>
    <border diagonalUp="false" diagonalDown="false">
      <left style="dotted">
        <color rgb="FFBFBFBF"/>
      </left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dotted">
        <color rgb="FFBFBFBF"/>
      </right>
      <top/>
      <bottom style="thin"/>
      <diagonal/>
    </border>
    <border diagonalUp="false" diagonalDown="false">
      <left style="dotted">
        <color rgb="FFBFBFBF"/>
      </left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0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2" borderId="0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2" borderId="0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2" borderId="0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3" borderId="2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3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5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7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0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2" borderId="8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right" vertical="bottom" textRotation="0" wrapText="false" indent="2" shrinkToFit="false"/>
      <protection locked="true" hidden="false"/>
    </xf>
    <xf numFmtId="165" fontId="9" fillId="2" borderId="0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9" fillId="2" borderId="0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2" borderId="0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7" fillId="2" borderId="0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modularaddict.com/midibox-6582bs-pcb" TargetMode="External"/><Relationship Id="rId2" Type="http://schemas.openxmlformats.org/officeDocument/2006/relationships/hyperlink" Target="https://www.aliexpress.com/item/32887486570.html?spm=a2g0o.cart.0.0.9f883c00XXG2ZE&amp;mp=1" TargetMode="External"/><Relationship Id="rId3" Type="http://schemas.openxmlformats.org/officeDocument/2006/relationships/hyperlink" Target="https://www.aliexpress.com/item/32887486570.html?spm=a2g0o.cart.0.0.9f883c00XXG2ZE&amp;mp=1" TargetMode="External"/><Relationship Id="rId4" Type="http://schemas.openxmlformats.org/officeDocument/2006/relationships/hyperlink" Target="https://www.aliexpress.com/item/32886248789.html?spm=a2g0o.cart.0.0.9f883c00XXG2ZE&amp;mp=1" TargetMode="External"/><Relationship Id="rId5" Type="http://schemas.openxmlformats.org/officeDocument/2006/relationships/hyperlink" Target="https://www.aliexpress.com/item/32887494588.html?spm=a2g0o.cart.0.0.9f883c00XXG2ZE&amp;mp=1" TargetMode="External"/><Relationship Id="rId6" Type="http://schemas.openxmlformats.org/officeDocument/2006/relationships/hyperlink" Target="https://www.aliexpress.com/item/32865098104.html?spm=a2g0o.cart.0.0.9f883c00XXG2ZE&amp;mp=1" TargetMode="External"/><Relationship Id="rId7" Type="http://schemas.openxmlformats.org/officeDocument/2006/relationships/hyperlink" Target="https://www.aliexpress.com/item/32865098104.html?spm=a2g0o.cart.0.0.9f883c00XXG2ZE&amp;mp=1" TargetMode="External"/><Relationship Id="rId8" Type="http://schemas.openxmlformats.org/officeDocument/2006/relationships/hyperlink" Target="https://www.aliexpress.com/item/32865098104.html?spm=a2g0o.cart.0.0.9f883c00XXG2ZE&amp;mp=1" TargetMode="External"/><Relationship Id="rId9" Type="http://schemas.openxmlformats.org/officeDocument/2006/relationships/hyperlink" Target="https://www.aliexpress.com/item/32865098105.html?spm=a2g0o.cart.0.0.9f883c00XXG2ZE&amp;mp=1" TargetMode="External"/><Relationship Id="rId10" Type="http://schemas.openxmlformats.org/officeDocument/2006/relationships/hyperlink" Target="https://www.aliexpress.com/item/32838910535.html?spm=a2g0o.cart.0.0.68bb3c00MMaWi5&amp;mp=1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modularaddict.com/midibox-6582bs-pcb" TargetMode="External"/><Relationship Id="rId2" Type="http://schemas.openxmlformats.org/officeDocument/2006/relationships/hyperlink" Target="https://www.aliexpress.com/item/32887486570.html?spm=a2g0o.cart.0.0.9f883c00XXG2ZE&amp;mp=1" TargetMode="External"/><Relationship Id="rId3" Type="http://schemas.openxmlformats.org/officeDocument/2006/relationships/hyperlink" Target="https://www.aliexpress.com/item/32887486570.html?spm=a2g0o.cart.0.0.9f883c00XXG2ZE&amp;mp=1" TargetMode="External"/><Relationship Id="rId4" Type="http://schemas.openxmlformats.org/officeDocument/2006/relationships/hyperlink" Target="https://www.aliexpress.com/item/32886248789.html?spm=a2g0o.cart.0.0.9f883c00XXG2ZE&amp;mp=1" TargetMode="External"/><Relationship Id="rId5" Type="http://schemas.openxmlformats.org/officeDocument/2006/relationships/hyperlink" Target="https://www.aliexpress.com/item/32887494588.html?spm=a2g0o.cart.0.0.9f883c00XXG2ZE&amp;mp=1" TargetMode="External"/><Relationship Id="rId6" Type="http://schemas.openxmlformats.org/officeDocument/2006/relationships/hyperlink" Target="https://www.aliexpress.com/item/32865098104.html?spm=a2g0o.cart.0.0.9f883c00XXG2ZE&amp;mp=1" TargetMode="External"/><Relationship Id="rId7" Type="http://schemas.openxmlformats.org/officeDocument/2006/relationships/hyperlink" Target="https://www.aliexpress.com/item/32865098104.html?spm=a2g0o.cart.0.0.9f883c00XXG2ZE&amp;mp=1" TargetMode="External"/><Relationship Id="rId8" Type="http://schemas.openxmlformats.org/officeDocument/2006/relationships/hyperlink" Target="https://www.aliexpress.com/item/32865098104.html?spm=a2g0o.cart.0.0.9f883c00XXG2ZE&amp;mp=1" TargetMode="External"/><Relationship Id="rId9" Type="http://schemas.openxmlformats.org/officeDocument/2006/relationships/hyperlink" Target="https://www.aliexpress.com/item/32865098105.html?spm=a2g0o.cart.0.0.9f883c00XXG2ZE&amp;mp=1" TargetMode="External"/><Relationship Id="rId10" Type="http://schemas.openxmlformats.org/officeDocument/2006/relationships/hyperlink" Target="https://www.aliexpress.com/item/32838910535.html?spm=a2g0o.cart.0.0.68bb3c00MMaWi5&amp;mp=1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Q7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4" activeCellId="0" sqref="F4"/>
    </sheetView>
  </sheetViews>
  <sheetFormatPr defaultRowHeight="16" zeroHeight="false" outlineLevelRow="0" outlineLevelCol="0"/>
  <cols>
    <col collapsed="false" customWidth="true" hidden="false" outlineLevel="0" max="1" min="1" style="1" width="5"/>
    <col collapsed="false" customWidth="true" hidden="false" outlineLevel="0" max="2" min="2" style="1" width="31"/>
    <col collapsed="false" customWidth="true" hidden="false" outlineLevel="0" max="3" min="3" style="1" width="33.5"/>
    <col collapsed="false" customWidth="true" hidden="false" outlineLevel="0" max="4" min="4" style="2" width="10.33"/>
    <col collapsed="false" customWidth="true" hidden="false" outlineLevel="0" max="5" min="5" style="2" width="15.53"/>
    <col collapsed="false" customWidth="true" hidden="false" outlineLevel="0" max="6" min="6" style="1" width="26.22"/>
    <col collapsed="false" customWidth="true" hidden="false" outlineLevel="0" max="7" min="7" style="3" width="16.67"/>
    <col collapsed="false" customWidth="true" hidden="false" outlineLevel="0" max="8" min="8" style="4" width="3.5"/>
    <col collapsed="false" customWidth="true" hidden="false" outlineLevel="0" max="9" min="9" style="3" width="16.67"/>
    <col collapsed="false" customWidth="true" hidden="false" outlineLevel="0" max="10" min="10" style="4" width="3.5"/>
    <col collapsed="false" customWidth="true" hidden="false" outlineLevel="0" max="11" min="11" style="3" width="16.67"/>
    <col collapsed="false" customWidth="true" hidden="false" outlineLevel="0" max="12" min="12" style="4" width="3.5"/>
    <col collapsed="false" customWidth="true" hidden="false" outlineLevel="0" max="13" min="13" style="3" width="16.67"/>
    <col collapsed="false" customWidth="true" hidden="false" outlineLevel="0" max="14" min="14" style="4" width="3.5"/>
    <col collapsed="false" customWidth="true" hidden="false" outlineLevel="0" max="15" min="15" style="3" width="16.67"/>
    <col collapsed="false" customWidth="true" hidden="false" outlineLevel="0" max="16" min="16" style="4" width="3.5"/>
    <col collapsed="false" customWidth="true" hidden="false" outlineLevel="0" max="17" min="17" style="5" width="16.5"/>
    <col collapsed="false" customWidth="true" hidden="false" outlineLevel="0" max="1025" min="18" style="1" width="10.83"/>
  </cols>
  <sheetData>
    <row r="2" s="6" customFormat="true" ht="21" hidden="false" customHeight="false" outlineLevel="0" collapsed="false">
      <c r="B2" s="7" t="s">
        <v>0</v>
      </c>
      <c r="D2" s="8"/>
      <c r="E2" s="8"/>
      <c r="G2" s="9"/>
      <c r="H2" s="10"/>
      <c r="I2" s="9"/>
      <c r="J2" s="10"/>
      <c r="K2" s="9"/>
      <c r="L2" s="10"/>
      <c r="M2" s="9"/>
      <c r="N2" s="10"/>
      <c r="O2" s="9"/>
      <c r="P2" s="10"/>
      <c r="Q2" s="11"/>
    </row>
    <row r="3" s="12" customFormat="true" ht="19" hidden="false" customHeight="false" outlineLevel="0" collapsed="false">
      <c r="B3" s="13" t="s">
        <v>1</v>
      </c>
      <c r="C3" s="14" t="s">
        <v>2</v>
      </c>
      <c r="D3" s="15" t="s">
        <v>3</v>
      </c>
      <c r="E3" s="15" t="s">
        <v>4</v>
      </c>
      <c r="F3" s="14" t="s">
        <v>5</v>
      </c>
      <c r="G3" s="16" t="s">
        <v>6</v>
      </c>
      <c r="H3" s="17"/>
      <c r="I3" s="16" t="s">
        <v>7</v>
      </c>
      <c r="J3" s="17"/>
      <c r="K3" s="16" t="s">
        <v>8</v>
      </c>
      <c r="L3" s="17"/>
      <c r="M3" s="16" t="s">
        <v>9</v>
      </c>
      <c r="N3" s="17"/>
      <c r="O3" s="16" t="s">
        <v>10</v>
      </c>
      <c r="P3" s="17"/>
      <c r="Q3" s="18" t="s">
        <v>11</v>
      </c>
    </row>
    <row r="4" s="19" customFormat="true" ht="16" hidden="false" customHeight="false" outlineLevel="0" collapsed="false">
      <c r="B4" s="19" t="s">
        <v>12</v>
      </c>
      <c r="C4" s="19" t="s">
        <v>13</v>
      </c>
      <c r="D4" s="20" t="n">
        <v>1</v>
      </c>
      <c r="E4" s="20" t="n">
        <v>1</v>
      </c>
      <c r="F4" s="21" t="s">
        <v>14</v>
      </c>
      <c r="G4" s="22" t="n">
        <v>24.99</v>
      </c>
      <c r="H4" s="23"/>
      <c r="I4" s="22" t="n">
        <v>4.75</v>
      </c>
      <c r="J4" s="23"/>
      <c r="K4" s="22" t="n">
        <f aca="false">SUM(G4:I4)</f>
        <v>29.74</v>
      </c>
      <c r="L4" s="23"/>
      <c r="M4" s="22" t="n">
        <f aca="false">K4/E4</f>
        <v>29.74</v>
      </c>
      <c r="N4" s="23"/>
      <c r="O4" s="22" t="n">
        <f aca="false">M4*D4</f>
        <v>29.74</v>
      </c>
      <c r="P4" s="23"/>
      <c r="Q4" s="5" t="n">
        <f aca="false">E4/D4</f>
        <v>1</v>
      </c>
    </row>
    <row r="5" s="19" customFormat="true" ht="16" hidden="false" customHeight="false" outlineLevel="0" collapsed="false">
      <c r="B5" s="19" t="s">
        <v>15</v>
      </c>
      <c r="C5" s="19" t="s">
        <v>16</v>
      </c>
      <c r="D5" s="20" t="n">
        <v>1</v>
      </c>
      <c r="E5" s="20" t="n">
        <v>40</v>
      </c>
      <c r="F5" s="24" t="s">
        <v>17</v>
      </c>
      <c r="G5" s="25" t="n">
        <v>3.28</v>
      </c>
      <c r="H5" s="26"/>
      <c r="I5" s="25"/>
      <c r="J5" s="26"/>
      <c r="K5" s="25" t="n">
        <f aca="false">SUM(G5:I5)</f>
        <v>3.28</v>
      </c>
      <c r="L5" s="26"/>
      <c r="M5" s="25" t="n">
        <f aca="false">K5/E5</f>
        <v>0.082</v>
      </c>
      <c r="N5" s="26"/>
      <c r="O5" s="25" t="n">
        <f aca="false">M5*D5</f>
        <v>0.082</v>
      </c>
      <c r="P5" s="26"/>
      <c r="Q5" s="5" t="n">
        <f aca="false">E5/D5</f>
        <v>40</v>
      </c>
    </row>
    <row r="6" s="19" customFormat="true" ht="16" hidden="false" customHeight="false" outlineLevel="0" collapsed="false">
      <c r="C6" s="19" t="s">
        <v>18</v>
      </c>
      <c r="D6" s="20" t="n">
        <v>9</v>
      </c>
      <c r="E6" s="20" t="n">
        <v>100</v>
      </c>
      <c r="F6" s="24" t="s">
        <v>19</v>
      </c>
      <c r="G6" s="25" t="n">
        <v>8.3</v>
      </c>
      <c r="H6" s="26"/>
      <c r="I6" s="25"/>
      <c r="J6" s="26"/>
      <c r="K6" s="25" t="n">
        <f aca="false">SUM(G6:I6)</f>
        <v>8.3</v>
      </c>
      <c r="L6" s="26"/>
      <c r="M6" s="25" t="n">
        <f aca="false">K6/E6</f>
        <v>0.083</v>
      </c>
      <c r="N6" s="26"/>
      <c r="O6" s="25" t="n">
        <f aca="false">M6*D6</f>
        <v>0.747</v>
      </c>
      <c r="P6" s="26"/>
      <c r="Q6" s="5" t="n">
        <f aca="false">E6/D6</f>
        <v>11.1111111111111</v>
      </c>
    </row>
    <row r="7" s="19" customFormat="true" ht="16" hidden="false" customHeight="false" outlineLevel="0" collapsed="false">
      <c r="C7" s="19" t="s">
        <v>20</v>
      </c>
      <c r="D7" s="20" t="n">
        <v>8</v>
      </c>
      <c r="E7" s="20" t="n">
        <v>100</v>
      </c>
      <c r="F7" s="24" t="s">
        <v>21</v>
      </c>
      <c r="G7" s="25" t="n">
        <v>7.7</v>
      </c>
      <c r="H7" s="26"/>
      <c r="I7" s="25"/>
      <c r="J7" s="26"/>
      <c r="K7" s="25" t="n">
        <f aca="false">SUM(G7:I7)</f>
        <v>7.7</v>
      </c>
      <c r="L7" s="26"/>
      <c r="M7" s="25" t="n">
        <f aca="false">K7/E7</f>
        <v>0.077</v>
      </c>
      <c r="N7" s="26"/>
      <c r="O7" s="25" t="n">
        <f aca="false">M7*D7</f>
        <v>0.616</v>
      </c>
      <c r="P7" s="26"/>
      <c r="Q7" s="5" t="n">
        <f aca="false">E7/D7</f>
        <v>12.5</v>
      </c>
    </row>
    <row r="8" s="19" customFormat="true" ht="16" hidden="false" customHeight="false" outlineLevel="0" collapsed="false">
      <c r="C8" s="19" t="s">
        <v>22</v>
      </c>
      <c r="D8" s="20" t="n">
        <v>1</v>
      </c>
      <c r="E8" s="20" t="n">
        <v>20</v>
      </c>
      <c r="F8" s="24" t="s">
        <v>23</v>
      </c>
      <c r="G8" s="25" t="n">
        <v>13.78</v>
      </c>
      <c r="H8" s="26"/>
      <c r="I8" s="25"/>
      <c r="J8" s="26"/>
      <c r="K8" s="25" t="n">
        <f aca="false">SUM(G8:I8)</f>
        <v>13.78</v>
      </c>
      <c r="L8" s="26"/>
      <c r="M8" s="25" t="n">
        <f aca="false">K8/E8</f>
        <v>0.689</v>
      </c>
      <c r="N8" s="26"/>
      <c r="O8" s="25" t="n">
        <f aca="false">M8*D8</f>
        <v>0.689</v>
      </c>
      <c r="P8" s="26"/>
      <c r="Q8" s="5" t="n">
        <f aca="false">E8/D8</f>
        <v>20</v>
      </c>
    </row>
    <row r="9" s="19" customFormat="true" ht="16" hidden="false" customHeight="false" outlineLevel="0" collapsed="false">
      <c r="B9" s="19" t="s">
        <v>24</v>
      </c>
      <c r="C9" s="19" t="s">
        <v>25</v>
      </c>
      <c r="D9" s="20" t="n">
        <v>36</v>
      </c>
      <c r="E9" s="20" t="n">
        <v>250</v>
      </c>
      <c r="F9" s="24" t="s">
        <v>26</v>
      </c>
      <c r="G9" s="25" t="n">
        <v>11</v>
      </c>
      <c r="H9" s="26"/>
      <c r="I9" s="25"/>
      <c r="J9" s="26"/>
      <c r="K9" s="25" t="n">
        <f aca="false">SUM(G9:I9)</f>
        <v>11</v>
      </c>
      <c r="L9" s="26"/>
      <c r="M9" s="25" t="n">
        <f aca="false">K9/E9</f>
        <v>0.044</v>
      </c>
      <c r="N9" s="26"/>
      <c r="O9" s="25" t="n">
        <f aca="false">M9*D9</f>
        <v>1.584</v>
      </c>
      <c r="P9" s="26"/>
      <c r="Q9" s="5" t="n">
        <f aca="false">E9/D9</f>
        <v>6.94444444444444</v>
      </c>
    </row>
    <row r="10" s="19" customFormat="true" ht="16" hidden="false" customHeight="false" outlineLevel="0" collapsed="false">
      <c r="C10" s="19" t="s">
        <v>27</v>
      </c>
      <c r="D10" s="20" t="n">
        <v>16</v>
      </c>
      <c r="E10" s="20" t="n">
        <v>100</v>
      </c>
      <c r="F10" s="24" t="s">
        <v>28</v>
      </c>
      <c r="G10" s="25" t="n">
        <v>7.3</v>
      </c>
      <c r="H10" s="26"/>
      <c r="I10" s="25"/>
      <c r="J10" s="26"/>
      <c r="K10" s="25" t="n">
        <f aca="false">SUM(G10:I10)</f>
        <v>7.3</v>
      </c>
      <c r="L10" s="26"/>
      <c r="M10" s="25" t="n">
        <f aca="false">K10/E10</f>
        <v>0.073</v>
      </c>
      <c r="N10" s="26"/>
      <c r="O10" s="25" t="n">
        <f aca="false">M10*D10</f>
        <v>1.168</v>
      </c>
      <c r="P10" s="26"/>
      <c r="Q10" s="5" t="n">
        <f aca="false">E10/D10</f>
        <v>6.25</v>
      </c>
    </row>
    <row r="11" s="19" customFormat="true" ht="16" hidden="false" customHeight="false" outlineLevel="0" collapsed="false">
      <c r="C11" s="19" t="s">
        <v>29</v>
      </c>
      <c r="D11" s="20" t="n">
        <v>8</v>
      </c>
      <c r="E11" s="20" t="n">
        <v>200</v>
      </c>
      <c r="F11" s="24" t="s">
        <v>30</v>
      </c>
      <c r="G11" s="25" t="n">
        <v>18.4</v>
      </c>
      <c r="H11" s="26"/>
      <c r="I11" s="25"/>
      <c r="J11" s="26"/>
      <c r="K11" s="25" t="n">
        <f aca="false">SUM(G11:I11)</f>
        <v>18.4</v>
      </c>
      <c r="L11" s="26"/>
      <c r="M11" s="25" t="n">
        <f aca="false">K11/E11</f>
        <v>0.092</v>
      </c>
      <c r="N11" s="26"/>
      <c r="O11" s="25" t="n">
        <f aca="false">M11*D11</f>
        <v>0.736</v>
      </c>
      <c r="P11" s="26"/>
      <c r="Q11" s="5" t="n">
        <f aca="false">E11/D11</f>
        <v>25</v>
      </c>
    </row>
    <row r="12" s="19" customFormat="true" ht="16" hidden="false" customHeight="false" outlineLevel="0" collapsed="false">
      <c r="C12" s="19" t="s">
        <v>31</v>
      </c>
      <c r="D12" s="20" t="n">
        <v>8</v>
      </c>
      <c r="E12" s="20" t="n">
        <v>100</v>
      </c>
      <c r="F12" s="24" t="s">
        <v>32</v>
      </c>
      <c r="G12" s="25" t="n">
        <v>4.1</v>
      </c>
      <c r="H12" s="26"/>
      <c r="I12" s="25"/>
      <c r="J12" s="26"/>
      <c r="K12" s="25" t="n">
        <f aca="false">SUM(G12:I12)</f>
        <v>4.1</v>
      </c>
      <c r="L12" s="26"/>
      <c r="M12" s="25" t="n">
        <f aca="false">K12/E12</f>
        <v>0.041</v>
      </c>
      <c r="N12" s="26"/>
      <c r="O12" s="25" t="n">
        <f aca="false">M12*D12</f>
        <v>0.328</v>
      </c>
      <c r="P12" s="26"/>
      <c r="Q12" s="5" t="n">
        <f aca="false">E12/D12</f>
        <v>12.5</v>
      </c>
    </row>
    <row r="13" s="19" customFormat="true" ht="16" hidden="false" customHeight="false" outlineLevel="0" collapsed="false">
      <c r="B13" s="19" t="s">
        <v>33</v>
      </c>
      <c r="C13" s="19" t="s">
        <v>34</v>
      </c>
      <c r="D13" s="20" t="n">
        <v>16</v>
      </c>
      <c r="E13" s="20" t="n">
        <v>400</v>
      </c>
      <c r="F13" s="24" t="s">
        <v>35</v>
      </c>
      <c r="G13" s="25" t="n">
        <v>7.5</v>
      </c>
      <c r="H13" s="26"/>
      <c r="I13" s="25" t="n">
        <v>2.75</v>
      </c>
      <c r="J13" s="26"/>
      <c r="K13" s="25" t="n">
        <f aca="false">SUM(G13:I13)</f>
        <v>10.25</v>
      </c>
      <c r="L13" s="26"/>
      <c r="M13" s="25" t="n">
        <f aca="false">K13/E13</f>
        <v>0.025625</v>
      </c>
      <c r="N13" s="26"/>
      <c r="O13" s="25" t="n">
        <f aca="false">M13*D13</f>
        <v>0.41</v>
      </c>
      <c r="P13" s="26"/>
      <c r="Q13" s="5" t="n">
        <f aca="false">E13/D13</f>
        <v>25</v>
      </c>
    </row>
    <row r="14" s="19" customFormat="true" ht="16" hidden="false" customHeight="false" outlineLevel="0" collapsed="false">
      <c r="B14" s="19" t="s">
        <v>36</v>
      </c>
      <c r="C14" s="19" t="s">
        <v>37</v>
      </c>
      <c r="D14" s="20" t="n">
        <v>4</v>
      </c>
      <c r="E14" s="20" t="n">
        <v>200</v>
      </c>
      <c r="F14" s="24" t="s">
        <v>38</v>
      </c>
      <c r="G14" s="25" t="n">
        <v>4</v>
      </c>
      <c r="H14" s="26"/>
      <c r="I14" s="25"/>
      <c r="J14" s="26"/>
      <c r="K14" s="25" t="n">
        <f aca="false">SUM(G14:I14)</f>
        <v>4</v>
      </c>
      <c r="L14" s="26"/>
      <c r="M14" s="25" t="n">
        <f aca="false">K14/E14</f>
        <v>0.02</v>
      </c>
      <c r="N14" s="26"/>
      <c r="O14" s="25" t="n">
        <f aca="false">M14*D14</f>
        <v>0.08</v>
      </c>
      <c r="P14" s="26"/>
      <c r="Q14" s="5" t="n">
        <f aca="false">E14/D14</f>
        <v>50</v>
      </c>
    </row>
    <row r="15" s="19" customFormat="true" ht="16" hidden="false" customHeight="false" outlineLevel="0" collapsed="false">
      <c r="C15" s="19" t="s">
        <v>39</v>
      </c>
      <c r="D15" s="20" t="n">
        <v>4</v>
      </c>
      <c r="E15" s="20" t="n">
        <v>200</v>
      </c>
      <c r="F15" s="24" t="s">
        <v>40</v>
      </c>
      <c r="G15" s="25" t="n">
        <v>4</v>
      </c>
      <c r="H15" s="26"/>
      <c r="I15" s="25"/>
      <c r="J15" s="26"/>
      <c r="K15" s="25" t="n">
        <f aca="false">SUM(G15:I15)</f>
        <v>4</v>
      </c>
      <c r="L15" s="26"/>
      <c r="M15" s="25" t="n">
        <f aca="false">K15/E15</f>
        <v>0.02</v>
      </c>
      <c r="N15" s="26"/>
      <c r="O15" s="25" t="n">
        <f aca="false">M15*D15</f>
        <v>0.08</v>
      </c>
      <c r="P15" s="26"/>
      <c r="Q15" s="5" t="n">
        <f aca="false">E15/D15</f>
        <v>50</v>
      </c>
    </row>
    <row r="16" s="19" customFormat="true" ht="16" hidden="false" customHeight="false" outlineLevel="0" collapsed="false">
      <c r="C16" s="19" t="s">
        <v>41</v>
      </c>
      <c r="D16" s="20" t="n">
        <v>25</v>
      </c>
      <c r="E16" s="20" t="n">
        <v>600</v>
      </c>
      <c r="F16" s="24" t="s">
        <v>42</v>
      </c>
      <c r="G16" s="25" t="n">
        <v>12</v>
      </c>
      <c r="H16" s="26"/>
      <c r="I16" s="25"/>
      <c r="J16" s="26"/>
      <c r="K16" s="25" t="n">
        <f aca="false">SUM(G16:I16)</f>
        <v>12</v>
      </c>
      <c r="L16" s="26"/>
      <c r="M16" s="25" t="n">
        <f aca="false">K16/E16</f>
        <v>0.02</v>
      </c>
      <c r="N16" s="26"/>
      <c r="O16" s="25" t="n">
        <f aca="false">M16*D16</f>
        <v>0.5</v>
      </c>
      <c r="P16" s="26"/>
      <c r="Q16" s="5" t="n">
        <f aca="false">E16/D16</f>
        <v>24</v>
      </c>
    </row>
    <row r="17" s="19" customFormat="true" ht="16" hidden="false" customHeight="false" outlineLevel="0" collapsed="false">
      <c r="C17" s="19" t="s">
        <v>43</v>
      </c>
      <c r="D17" s="20" t="n">
        <v>34</v>
      </c>
      <c r="E17" s="20" t="n">
        <v>600</v>
      </c>
      <c r="F17" s="24" t="s">
        <v>44</v>
      </c>
      <c r="G17" s="25" t="n">
        <v>12</v>
      </c>
      <c r="H17" s="26"/>
      <c r="I17" s="25"/>
      <c r="J17" s="26"/>
      <c r="K17" s="25" t="n">
        <f aca="false">SUM(G17:I17)</f>
        <v>12</v>
      </c>
      <c r="L17" s="26"/>
      <c r="M17" s="25" t="n">
        <f aca="false">K17/E17</f>
        <v>0.02</v>
      </c>
      <c r="N17" s="26"/>
      <c r="O17" s="25" t="n">
        <f aca="false">M17*D17</f>
        <v>0.68</v>
      </c>
      <c r="P17" s="26"/>
      <c r="Q17" s="5" t="n">
        <f aca="false">E17/D17</f>
        <v>17.6470588235294</v>
      </c>
    </row>
    <row r="18" s="19" customFormat="true" ht="16" hidden="false" customHeight="false" outlineLevel="0" collapsed="false">
      <c r="C18" s="19" t="s">
        <v>45</v>
      </c>
      <c r="D18" s="20" t="n">
        <v>20</v>
      </c>
      <c r="E18" s="20" t="n">
        <v>600</v>
      </c>
      <c r="F18" s="24" t="s">
        <v>46</v>
      </c>
      <c r="G18" s="25" t="n">
        <v>12</v>
      </c>
      <c r="H18" s="26"/>
      <c r="I18" s="25"/>
      <c r="J18" s="26"/>
      <c r="K18" s="25" t="n">
        <f aca="false">SUM(G18:I18)</f>
        <v>12</v>
      </c>
      <c r="L18" s="26"/>
      <c r="M18" s="25" t="n">
        <f aca="false">K18/E18</f>
        <v>0.02</v>
      </c>
      <c r="N18" s="26"/>
      <c r="O18" s="25" t="n">
        <f aca="false">M18*D18</f>
        <v>0.4</v>
      </c>
      <c r="P18" s="26"/>
      <c r="Q18" s="5" t="n">
        <f aca="false">E18/D18</f>
        <v>30</v>
      </c>
    </row>
    <row r="19" s="19" customFormat="true" ht="16" hidden="false" customHeight="false" outlineLevel="0" collapsed="false">
      <c r="C19" s="19" t="s">
        <v>47</v>
      </c>
      <c r="D19" s="20" t="n">
        <v>1</v>
      </c>
      <c r="E19" s="20" t="n">
        <v>200</v>
      </c>
      <c r="F19" s="24" t="s">
        <v>48</v>
      </c>
      <c r="G19" s="25" t="n">
        <v>4</v>
      </c>
      <c r="H19" s="26"/>
      <c r="I19" s="25"/>
      <c r="J19" s="26"/>
      <c r="K19" s="25" t="n">
        <f aca="false">SUM(G19:I19)</f>
        <v>4</v>
      </c>
      <c r="L19" s="26"/>
      <c r="M19" s="25" t="n">
        <f aca="false">K19/E19</f>
        <v>0.02</v>
      </c>
      <c r="N19" s="26"/>
      <c r="O19" s="25" t="n">
        <f aca="false">M19*D19</f>
        <v>0.02</v>
      </c>
      <c r="P19" s="26"/>
      <c r="Q19" s="5" t="n">
        <f aca="false">E19/D19</f>
        <v>200</v>
      </c>
    </row>
    <row r="20" s="19" customFormat="true" ht="16" hidden="false" customHeight="false" outlineLevel="0" collapsed="false">
      <c r="B20" s="19" t="s">
        <v>49</v>
      </c>
      <c r="C20" s="19" t="s">
        <v>50</v>
      </c>
      <c r="D20" s="20" t="n">
        <v>10</v>
      </c>
      <c r="E20" s="20" t="n">
        <v>200</v>
      </c>
      <c r="F20" s="24" t="s">
        <v>51</v>
      </c>
      <c r="G20" s="25" t="n">
        <v>16</v>
      </c>
      <c r="H20" s="26"/>
      <c r="I20" s="25"/>
      <c r="J20" s="26"/>
      <c r="K20" s="25" t="n">
        <f aca="false">SUM(G20:I20)</f>
        <v>16</v>
      </c>
      <c r="L20" s="26"/>
      <c r="M20" s="25" t="n">
        <f aca="false">K20/E20</f>
        <v>0.08</v>
      </c>
      <c r="N20" s="26"/>
      <c r="O20" s="25" t="n">
        <f aca="false">M20*D20</f>
        <v>0.8</v>
      </c>
      <c r="P20" s="26"/>
      <c r="Q20" s="5" t="n">
        <f aca="false">E20/D20</f>
        <v>20</v>
      </c>
    </row>
    <row r="21" s="19" customFormat="true" ht="16" hidden="false" customHeight="false" outlineLevel="0" collapsed="false">
      <c r="B21" s="19" t="s">
        <v>52</v>
      </c>
      <c r="C21" s="19" t="s">
        <v>53</v>
      </c>
      <c r="D21" s="20" t="n">
        <v>4</v>
      </c>
      <c r="E21" s="20" t="n">
        <v>10</v>
      </c>
      <c r="F21" s="24" t="s">
        <v>54</v>
      </c>
      <c r="G21" s="25" t="n">
        <v>3.95</v>
      </c>
      <c r="H21" s="26"/>
      <c r="I21" s="25"/>
      <c r="J21" s="26"/>
      <c r="K21" s="25" t="n">
        <f aca="false">SUM(G21:I21)</f>
        <v>3.95</v>
      </c>
      <c r="L21" s="26"/>
      <c r="M21" s="25" t="n">
        <f aca="false">K21/E21</f>
        <v>0.395</v>
      </c>
      <c r="N21" s="26"/>
      <c r="O21" s="25" t="n">
        <f aca="false">M21*D21</f>
        <v>1.58</v>
      </c>
      <c r="P21" s="26"/>
      <c r="Q21" s="5" t="n">
        <f aca="false">E21/D21</f>
        <v>2.5</v>
      </c>
    </row>
    <row r="22" s="19" customFormat="true" ht="16" hidden="false" customHeight="false" outlineLevel="0" collapsed="false">
      <c r="B22" s="19" t="s">
        <v>55</v>
      </c>
      <c r="C22" s="19" t="s">
        <v>56</v>
      </c>
      <c r="D22" s="20" t="n">
        <v>2</v>
      </c>
      <c r="E22" s="20" t="n">
        <v>50</v>
      </c>
      <c r="F22" s="24" t="s">
        <v>57</v>
      </c>
      <c r="G22" s="25" t="n">
        <v>35</v>
      </c>
      <c r="H22" s="26"/>
      <c r="I22" s="25"/>
      <c r="J22" s="26"/>
      <c r="K22" s="25" t="n">
        <f aca="false">SUM(G22:I22)</f>
        <v>35</v>
      </c>
      <c r="L22" s="26"/>
      <c r="M22" s="25" t="n">
        <f aca="false">K22/E22</f>
        <v>0.7</v>
      </c>
      <c r="N22" s="26"/>
      <c r="O22" s="25" t="n">
        <f aca="false">M22*D22</f>
        <v>1.4</v>
      </c>
      <c r="P22" s="26"/>
      <c r="Q22" s="5" t="n">
        <f aca="false">E22/D22</f>
        <v>25</v>
      </c>
    </row>
    <row r="23" s="19" customFormat="true" ht="16" hidden="false" customHeight="false" outlineLevel="0" collapsed="false">
      <c r="C23" s="19" t="s">
        <v>58</v>
      </c>
      <c r="D23" s="20" t="n">
        <v>1</v>
      </c>
      <c r="E23" s="20" t="n">
        <v>50</v>
      </c>
      <c r="F23" s="24" t="s">
        <v>59</v>
      </c>
      <c r="G23" s="25" t="n">
        <v>4.4</v>
      </c>
      <c r="H23" s="26"/>
      <c r="I23" s="25" t="n">
        <v>3.08</v>
      </c>
      <c r="J23" s="26"/>
      <c r="K23" s="25" t="n">
        <f aca="false">SUM(G23:I23)</f>
        <v>7.48</v>
      </c>
      <c r="L23" s="26"/>
      <c r="M23" s="25" t="n">
        <f aca="false">K23/E23</f>
        <v>0.1496</v>
      </c>
      <c r="N23" s="26"/>
      <c r="O23" s="25" t="n">
        <f aca="false">M23*D23</f>
        <v>0.1496</v>
      </c>
      <c r="P23" s="26"/>
      <c r="Q23" s="5" t="n">
        <f aca="false">E23/D23</f>
        <v>50</v>
      </c>
    </row>
    <row r="24" s="19" customFormat="true" ht="16" hidden="false" customHeight="false" outlineLevel="0" collapsed="false">
      <c r="B24" s="19" t="s">
        <v>60</v>
      </c>
      <c r="C24" s="19" t="s">
        <v>61</v>
      </c>
      <c r="D24" s="20" t="n">
        <v>5</v>
      </c>
      <c r="E24" s="20" t="n">
        <v>50</v>
      </c>
      <c r="F24" s="24" t="s">
        <v>62</v>
      </c>
      <c r="G24" s="25" t="n">
        <v>4.3</v>
      </c>
      <c r="H24" s="26"/>
      <c r="I24" s="25"/>
      <c r="J24" s="26"/>
      <c r="K24" s="25" t="n">
        <f aca="false">SUM(G24:I24)</f>
        <v>4.3</v>
      </c>
      <c r="L24" s="26"/>
      <c r="M24" s="25" t="n">
        <f aca="false">K24/E24</f>
        <v>0.086</v>
      </c>
      <c r="N24" s="26"/>
      <c r="O24" s="25" t="n">
        <f aca="false">M24*D24</f>
        <v>0.43</v>
      </c>
      <c r="P24" s="26"/>
      <c r="Q24" s="5" t="n">
        <f aca="false">E24/D24</f>
        <v>10</v>
      </c>
    </row>
    <row r="25" s="19" customFormat="true" ht="16" hidden="false" customHeight="false" outlineLevel="0" collapsed="false">
      <c r="B25" s="19" t="s">
        <v>63</v>
      </c>
      <c r="C25" s="19" t="s">
        <v>64</v>
      </c>
      <c r="D25" s="20" t="n">
        <v>2</v>
      </c>
      <c r="E25" s="20" t="n">
        <v>5</v>
      </c>
      <c r="F25" s="24" t="s">
        <v>65</v>
      </c>
      <c r="G25" s="25" t="n">
        <v>7.2</v>
      </c>
      <c r="H25" s="26"/>
      <c r="I25" s="25"/>
      <c r="J25" s="26"/>
      <c r="K25" s="25" t="n">
        <f aca="false">SUM(G25:I25)</f>
        <v>7.2</v>
      </c>
      <c r="L25" s="26"/>
      <c r="M25" s="25" t="n">
        <f aca="false">K25/E25</f>
        <v>1.44</v>
      </c>
      <c r="N25" s="26"/>
      <c r="O25" s="25" t="n">
        <f aca="false">M25*D25</f>
        <v>2.88</v>
      </c>
      <c r="P25" s="26"/>
      <c r="Q25" s="5" t="n">
        <f aca="false">E25/D25</f>
        <v>2.5</v>
      </c>
    </row>
    <row r="26" s="19" customFormat="true" ht="16" hidden="false" customHeight="false" outlineLevel="0" collapsed="false">
      <c r="B26" s="19" t="s">
        <v>66</v>
      </c>
      <c r="C26" s="19" t="s">
        <v>67</v>
      </c>
      <c r="D26" s="20" t="n">
        <v>8</v>
      </c>
      <c r="E26" s="20" t="n">
        <v>10</v>
      </c>
      <c r="F26" s="24" t="s">
        <v>68</v>
      </c>
      <c r="G26" s="25" t="n">
        <v>13.4</v>
      </c>
      <c r="H26" s="26"/>
      <c r="I26" s="25"/>
      <c r="J26" s="26"/>
      <c r="K26" s="25" t="n">
        <f aca="false">SUM(G26:I26)</f>
        <v>13.4</v>
      </c>
      <c r="L26" s="26"/>
      <c r="M26" s="25" t="n">
        <f aca="false">K26/E26</f>
        <v>1.34</v>
      </c>
      <c r="N26" s="26"/>
      <c r="O26" s="25" t="n">
        <f aca="false">M26*D26</f>
        <v>10.72</v>
      </c>
      <c r="P26" s="26"/>
      <c r="Q26" s="5" t="n">
        <f aca="false">E26/D26</f>
        <v>1.25</v>
      </c>
    </row>
    <row r="27" s="19" customFormat="true" ht="16" hidden="false" customHeight="false" outlineLevel="0" collapsed="false">
      <c r="C27" s="19" t="s">
        <v>69</v>
      </c>
      <c r="D27" s="20" t="n">
        <v>1</v>
      </c>
      <c r="E27" s="20" t="n">
        <v>3</v>
      </c>
      <c r="F27" s="24" t="s">
        <v>70</v>
      </c>
      <c r="G27" s="25" t="n">
        <v>1.74</v>
      </c>
      <c r="H27" s="26"/>
      <c r="I27" s="25"/>
      <c r="J27" s="26"/>
      <c r="K27" s="25" t="n">
        <f aca="false">SUM(G27:I27)</f>
        <v>1.74</v>
      </c>
      <c r="L27" s="26"/>
      <c r="M27" s="25" t="n">
        <f aca="false">K27/E27</f>
        <v>0.58</v>
      </c>
      <c r="N27" s="26"/>
      <c r="O27" s="25" t="n">
        <f aca="false">M27*D27</f>
        <v>0.58</v>
      </c>
      <c r="P27" s="26"/>
      <c r="Q27" s="5" t="n">
        <f aca="false">E27/D27</f>
        <v>3</v>
      </c>
    </row>
    <row r="28" s="19" customFormat="true" ht="16" hidden="false" customHeight="false" outlineLevel="0" collapsed="false">
      <c r="C28" s="19" t="s">
        <v>71</v>
      </c>
      <c r="D28" s="20" t="n">
        <v>5</v>
      </c>
      <c r="E28" s="20" t="n">
        <v>10</v>
      </c>
      <c r="F28" s="24" t="s">
        <v>72</v>
      </c>
      <c r="G28" s="25" t="n">
        <v>3.85</v>
      </c>
      <c r="H28" s="26"/>
      <c r="I28" s="25"/>
      <c r="J28" s="26"/>
      <c r="K28" s="25" t="n">
        <f aca="false">SUM(G28:I28)</f>
        <v>3.85</v>
      </c>
      <c r="L28" s="26"/>
      <c r="M28" s="25" t="n">
        <f aca="false">K28/E28</f>
        <v>0.385</v>
      </c>
      <c r="N28" s="26"/>
      <c r="O28" s="25" t="n">
        <f aca="false">M28*D28</f>
        <v>1.925</v>
      </c>
      <c r="P28" s="26"/>
      <c r="Q28" s="5" t="n">
        <f aca="false">E28/D28</f>
        <v>2</v>
      </c>
    </row>
    <row r="29" s="19" customFormat="true" ht="16" hidden="false" customHeight="false" outlineLevel="0" collapsed="false">
      <c r="C29" s="19" t="s">
        <v>73</v>
      </c>
      <c r="D29" s="20" t="n">
        <v>11</v>
      </c>
      <c r="E29" s="20" t="n">
        <v>22</v>
      </c>
      <c r="F29" s="24" t="s">
        <v>74</v>
      </c>
      <c r="G29" s="25" t="n">
        <v>10.01</v>
      </c>
      <c r="H29" s="26"/>
      <c r="I29" s="25"/>
      <c r="J29" s="26"/>
      <c r="K29" s="25" t="n">
        <f aca="false">SUM(G29:I29)</f>
        <v>10.01</v>
      </c>
      <c r="L29" s="26"/>
      <c r="M29" s="25" t="n">
        <f aca="false">K29/E29</f>
        <v>0.455</v>
      </c>
      <c r="N29" s="26"/>
      <c r="O29" s="25" t="n">
        <f aca="false">M29*D29</f>
        <v>5.005</v>
      </c>
      <c r="P29" s="26"/>
      <c r="Q29" s="5" t="n">
        <f aca="false">E29/D29</f>
        <v>2</v>
      </c>
    </row>
    <row r="30" s="19" customFormat="true" ht="16" hidden="false" customHeight="false" outlineLevel="0" collapsed="false">
      <c r="C30" s="19" t="s">
        <v>75</v>
      </c>
      <c r="D30" s="20" t="n">
        <v>4</v>
      </c>
      <c r="E30" s="20" t="n">
        <v>5</v>
      </c>
      <c r="F30" s="24" t="s">
        <v>76</v>
      </c>
      <c r="G30" s="25" t="n">
        <v>45.05</v>
      </c>
      <c r="H30" s="26"/>
      <c r="I30" s="25"/>
      <c r="J30" s="26"/>
      <c r="K30" s="25" t="n">
        <f aca="false">SUM(G30:I30)</f>
        <v>45.05</v>
      </c>
      <c r="L30" s="26"/>
      <c r="M30" s="25" t="n">
        <f aca="false">K30/E30</f>
        <v>9.01</v>
      </c>
      <c r="N30" s="26"/>
      <c r="O30" s="25" t="n">
        <f aca="false">M30*D30</f>
        <v>36.04</v>
      </c>
      <c r="P30" s="26"/>
      <c r="Q30" s="5" t="n">
        <f aca="false">E30/D30</f>
        <v>1.25</v>
      </c>
    </row>
    <row r="31" s="19" customFormat="true" ht="16" hidden="false" customHeight="false" outlineLevel="0" collapsed="false">
      <c r="C31" s="19" t="s">
        <v>77</v>
      </c>
      <c r="D31" s="20" t="n">
        <v>8</v>
      </c>
      <c r="E31" s="20" t="n">
        <v>8</v>
      </c>
      <c r="F31" s="24" t="s">
        <v>78</v>
      </c>
      <c r="G31" s="25" t="n">
        <v>640</v>
      </c>
      <c r="H31" s="26"/>
      <c r="I31" s="25"/>
      <c r="J31" s="26"/>
      <c r="K31" s="25" t="n">
        <f aca="false">SUM(G31:I31)</f>
        <v>640</v>
      </c>
      <c r="L31" s="26"/>
      <c r="M31" s="25" t="n">
        <f aca="false">K31/E31</f>
        <v>80</v>
      </c>
      <c r="N31" s="26"/>
      <c r="O31" s="25" t="n">
        <f aca="false">M31*D31</f>
        <v>640</v>
      </c>
      <c r="P31" s="26"/>
      <c r="Q31" s="5" t="n">
        <f aca="false">E31/D31</f>
        <v>1</v>
      </c>
    </row>
    <row r="32" s="19" customFormat="true" ht="16" hidden="false" customHeight="false" outlineLevel="0" collapsed="false">
      <c r="B32" s="19" t="s">
        <v>79</v>
      </c>
      <c r="C32" s="19" t="s">
        <v>80</v>
      </c>
      <c r="D32" s="20" t="n">
        <v>9</v>
      </c>
      <c r="E32" s="20" t="n">
        <v>10</v>
      </c>
      <c r="F32" s="24" t="s">
        <v>81</v>
      </c>
      <c r="G32" s="25" t="n">
        <v>7.5</v>
      </c>
      <c r="H32" s="26"/>
      <c r="I32" s="25"/>
      <c r="J32" s="26"/>
      <c r="K32" s="25" t="n">
        <f aca="false">SUM(G32:I32)</f>
        <v>7.5</v>
      </c>
      <c r="L32" s="26"/>
      <c r="M32" s="25" t="n">
        <f aca="false">K32/E32</f>
        <v>0.75</v>
      </c>
      <c r="N32" s="26"/>
      <c r="O32" s="25" t="n">
        <f aca="false">M32*D32</f>
        <v>6.75</v>
      </c>
      <c r="P32" s="26"/>
      <c r="Q32" s="5" t="n">
        <f aca="false">E32/D32</f>
        <v>1.11111111111111</v>
      </c>
    </row>
    <row r="33" s="19" customFormat="true" ht="16" hidden="false" customHeight="false" outlineLevel="0" collapsed="false">
      <c r="C33" s="19" t="s">
        <v>82</v>
      </c>
      <c r="D33" s="20" t="n">
        <v>16</v>
      </c>
      <c r="E33" s="20" t="n">
        <v>20</v>
      </c>
      <c r="F33" s="24" t="s">
        <v>83</v>
      </c>
      <c r="G33" s="25" t="n">
        <v>19</v>
      </c>
      <c r="H33" s="26"/>
      <c r="I33" s="25"/>
      <c r="J33" s="26"/>
      <c r="K33" s="25" t="n">
        <f aca="false">SUM(G33:I33)</f>
        <v>19</v>
      </c>
      <c r="L33" s="26"/>
      <c r="M33" s="25" t="n">
        <f aca="false">K33/E33</f>
        <v>0.95</v>
      </c>
      <c r="N33" s="26"/>
      <c r="O33" s="25" t="n">
        <f aca="false">M33*D33</f>
        <v>15.2</v>
      </c>
      <c r="P33" s="26"/>
      <c r="Q33" s="5" t="n">
        <f aca="false">E33/D33</f>
        <v>1.25</v>
      </c>
    </row>
    <row r="34" s="19" customFormat="true" ht="16" hidden="false" customHeight="false" outlineLevel="0" collapsed="false">
      <c r="C34" s="19" t="s">
        <v>84</v>
      </c>
      <c r="D34" s="20" t="n">
        <v>8</v>
      </c>
      <c r="E34" s="20" t="n">
        <v>10</v>
      </c>
      <c r="F34" s="24" t="s">
        <v>85</v>
      </c>
      <c r="G34" s="25" t="n">
        <v>12.5</v>
      </c>
      <c r="H34" s="26"/>
      <c r="I34" s="25"/>
      <c r="J34" s="26"/>
      <c r="K34" s="25" t="n">
        <f aca="false">SUM(G34:I34)</f>
        <v>12.5</v>
      </c>
      <c r="L34" s="26"/>
      <c r="M34" s="25" t="n">
        <f aca="false">K34/E34</f>
        <v>1.25</v>
      </c>
      <c r="N34" s="26"/>
      <c r="O34" s="25" t="n">
        <f aca="false">M34*D34</f>
        <v>10</v>
      </c>
      <c r="P34" s="26"/>
      <c r="Q34" s="5" t="n">
        <f aca="false">E34/D34</f>
        <v>1.25</v>
      </c>
    </row>
    <row r="35" s="19" customFormat="true" ht="16" hidden="false" customHeight="false" outlineLevel="0" collapsed="false">
      <c r="C35" s="19" t="s">
        <v>86</v>
      </c>
      <c r="D35" s="20" t="n">
        <v>4</v>
      </c>
      <c r="E35" s="20" t="n">
        <v>10</v>
      </c>
      <c r="F35" s="24" t="s">
        <v>87</v>
      </c>
      <c r="G35" s="25" t="n">
        <v>14.5</v>
      </c>
      <c r="H35" s="26"/>
      <c r="I35" s="25"/>
      <c r="J35" s="26"/>
      <c r="K35" s="25" t="n">
        <f aca="false">SUM(G35:I35)</f>
        <v>14.5</v>
      </c>
      <c r="L35" s="26"/>
      <c r="M35" s="25" t="n">
        <f aca="false">K35/E35</f>
        <v>1.45</v>
      </c>
      <c r="N35" s="26"/>
      <c r="O35" s="25" t="n">
        <f aca="false">M35*D35</f>
        <v>5.8</v>
      </c>
      <c r="P35" s="26"/>
      <c r="Q35" s="5" t="n">
        <f aca="false">E35/D35</f>
        <v>2.5</v>
      </c>
    </row>
    <row r="36" s="19" customFormat="true" ht="16" hidden="false" customHeight="false" outlineLevel="0" collapsed="false">
      <c r="B36" s="19" t="s">
        <v>88</v>
      </c>
      <c r="C36" s="19" t="s">
        <v>89</v>
      </c>
      <c r="D36" s="20" t="n">
        <v>4</v>
      </c>
      <c r="E36" s="20" t="n">
        <v>4</v>
      </c>
      <c r="F36" s="24" t="s">
        <v>90</v>
      </c>
      <c r="G36" s="25" t="n">
        <v>17</v>
      </c>
      <c r="H36" s="26"/>
      <c r="I36" s="25"/>
      <c r="J36" s="26"/>
      <c r="K36" s="25" t="n">
        <f aca="false">SUM(G36:I36)</f>
        <v>17</v>
      </c>
      <c r="L36" s="26"/>
      <c r="M36" s="25" t="n">
        <f aca="false">K36/E36</f>
        <v>4.25</v>
      </c>
      <c r="N36" s="26"/>
      <c r="O36" s="25" t="n">
        <f aca="false">M36*D36</f>
        <v>17</v>
      </c>
      <c r="P36" s="26"/>
      <c r="Q36" s="5" t="n">
        <f aca="false">E36/D36</f>
        <v>1</v>
      </c>
    </row>
    <row r="37" s="19" customFormat="true" ht="16" hidden="false" customHeight="false" outlineLevel="0" collapsed="false">
      <c r="B37" s="19" t="s">
        <v>91</v>
      </c>
      <c r="C37" s="19" t="s">
        <v>50</v>
      </c>
      <c r="D37" s="20" t="n">
        <v>5</v>
      </c>
      <c r="E37" s="20" t="n">
        <v>10</v>
      </c>
      <c r="F37" s="24" t="s">
        <v>92</v>
      </c>
      <c r="G37" s="25" t="n">
        <v>5.47</v>
      </c>
      <c r="H37" s="26"/>
      <c r="I37" s="25"/>
      <c r="J37" s="26"/>
      <c r="K37" s="25" t="n">
        <f aca="false">SUM(G37:I37)</f>
        <v>5.47</v>
      </c>
      <c r="L37" s="26"/>
      <c r="M37" s="25" t="n">
        <f aca="false">K37/E37</f>
        <v>0.547</v>
      </c>
      <c r="N37" s="26"/>
      <c r="O37" s="25" t="n">
        <f aca="false">M37*D37</f>
        <v>2.735</v>
      </c>
      <c r="P37" s="26"/>
      <c r="Q37" s="5" t="n">
        <f aca="false">E37/D37</f>
        <v>2</v>
      </c>
    </row>
    <row r="38" s="19" customFormat="true" ht="16" hidden="false" customHeight="false" outlineLevel="0" collapsed="false">
      <c r="B38" s="19" t="s">
        <v>93</v>
      </c>
      <c r="C38" s="19" t="s">
        <v>94</v>
      </c>
      <c r="D38" s="20" t="n">
        <v>4</v>
      </c>
      <c r="E38" s="20" t="n">
        <v>5</v>
      </c>
      <c r="F38" s="24" t="s">
        <v>95</v>
      </c>
      <c r="G38" s="25" t="n">
        <v>4.4</v>
      </c>
      <c r="H38" s="26"/>
      <c r="I38" s="25"/>
      <c r="J38" s="26"/>
      <c r="K38" s="25" t="n">
        <f aca="false">SUM(G38:I38)</f>
        <v>4.4</v>
      </c>
      <c r="L38" s="26"/>
      <c r="M38" s="25" t="n">
        <f aca="false">K38/E38</f>
        <v>0.88</v>
      </c>
      <c r="N38" s="26"/>
      <c r="O38" s="25" t="n">
        <f aca="false">M38*D38</f>
        <v>3.52</v>
      </c>
      <c r="P38" s="26"/>
      <c r="Q38" s="5" t="n">
        <f aca="false">E38/D38</f>
        <v>1.25</v>
      </c>
    </row>
    <row r="39" s="19" customFormat="true" ht="16" hidden="false" customHeight="false" outlineLevel="0" collapsed="false">
      <c r="B39" s="19" t="s">
        <v>96</v>
      </c>
      <c r="C39" s="19" t="s">
        <v>97</v>
      </c>
      <c r="D39" s="20" t="n">
        <v>1</v>
      </c>
      <c r="E39" s="20" t="n">
        <v>5</v>
      </c>
      <c r="F39" s="24" t="s">
        <v>98</v>
      </c>
      <c r="G39" s="25" t="n">
        <v>27.25</v>
      </c>
      <c r="H39" s="26"/>
      <c r="I39" s="25" t="n">
        <v>11.45</v>
      </c>
      <c r="J39" s="26"/>
      <c r="K39" s="25" t="n">
        <f aca="false">SUM(G39:I39)</f>
        <v>38.7</v>
      </c>
      <c r="L39" s="26"/>
      <c r="M39" s="25" t="n">
        <f aca="false">K39/E39</f>
        <v>7.74</v>
      </c>
      <c r="N39" s="26"/>
      <c r="O39" s="25" t="n">
        <f aca="false">M39*D39</f>
        <v>7.74</v>
      </c>
      <c r="P39" s="26"/>
      <c r="Q39" s="5" t="n">
        <f aca="false">E39/D39</f>
        <v>5</v>
      </c>
    </row>
    <row r="40" s="19" customFormat="true" ht="16" hidden="false" customHeight="false" outlineLevel="0" collapsed="false">
      <c r="B40" s="19" t="s">
        <v>99</v>
      </c>
      <c r="C40" s="19" t="s">
        <v>100</v>
      </c>
      <c r="D40" s="20" t="n">
        <v>1</v>
      </c>
      <c r="E40" s="20" t="n">
        <v>10</v>
      </c>
      <c r="F40" s="24" t="s">
        <v>101</v>
      </c>
      <c r="G40" s="25" t="n">
        <v>1.54</v>
      </c>
      <c r="H40" s="26"/>
      <c r="I40" s="25"/>
      <c r="J40" s="26"/>
      <c r="K40" s="25" t="n">
        <f aca="false">SUM(G40:I40)</f>
        <v>1.54</v>
      </c>
      <c r="L40" s="26"/>
      <c r="M40" s="25" t="n">
        <f aca="false">K40/E40</f>
        <v>0.154</v>
      </c>
      <c r="N40" s="26"/>
      <c r="O40" s="25" t="n">
        <f aca="false">M40*D40</f>
        <v>0.154</v>
      </c>
      <c r="P40" s="26"/>
      <c r="Q40" s="5" t="n">
        <f aca="false">E40/D40</f>
        <v>10</v>
      </c>
    </row>
    <row r="41" s="19" customFormat="true" ht="16" hidden="false" customHeight="false" outlineLevel="0" collapsed="false">
      <c r="C41" s="19" t="s">
        <v>102</v>
      </c>
      <c r="D41" s="20" t="n">
        <v>16</v>
      </c>
      <c r="E41" s="20" t="n">
        <v>100</v>
      </c>
      <c r="F41" s="24" t="s">
        <v>103</v>
      </c>
      <c r="G41" s="25" t="n">
        <v>12.2</v>
      </c>
      <c r="H41" s="26"/>
      <c r="I41" s="25"/>
      <c r="J41" s="26"/>
      <c r="K41" s="25" t="n">
        <f aca="false">SUM(G41:I41)</f>
        <v>12.2</v>
      </c>
      <c r="L41" s="26"/>
      <c r="M41" s="25" t="n">
        <f aca="false">K41/E41</f>
        <v>0.122</v>
      </c>
      <c r="N41" s="26"/>
      <c r="O41" s="25" t="n">
        <f aca="false">M41*D41</f>
        <v>1.952</v>
      </c>
      <c r="P41" s="26"/>
      <c r="Q41" s="5" t="n">
        <f aca="false">E41/D41</f>
        <v>6.25</v>
      </c>
    </row>
    <row r="42" s="19" customFormat="true" ht="16" hidden="false" customHeight="false" outlineLevel="0" collapsed="false">
      <c r="B42" s="19" t="s">
        <v>104</v>
      </c>
      <c r="C42" s="19" t="s">
        <v>105</v>
      </c>
      <c r="D42" s="20" t="n">
        <v>1</v>
      </c>
      <c r="E42" s="20" t="n">
        <v>1</v>
      </c>
      <c r="F42" s="24" t="s">
        <v>106</v>
      </c>
      <c r="G42" s="25" t="n">
        <v>10.23</v>
      </c>
      <c r="H42" s="26"/>
      <c r="I42" s="25"/>
      <c r="J42" s="26"/>
      <c r="K42" s="25" t="n">
        <f aca="false">SUM(G42:I42)</f>
        <v>10.23</v>
      </c>
      <c r="L42" s="26"/>
      <c r="M42" s="25" t="n">
        <f aca="false">K42/E42</f>
        <v>10.23</v>
      </c>
      <c r="N42" s="26"/>
      <c r="O42" s="25" t="n">
        <f aca="false">M42*D42</f>
        <v>10.23</v>
      </c>
      <c r="P42" s="26"/>
      <c r="Q42" s="5" t="n">
        <f aca="false">E42/D42</f>
        <v>1</v>
      </c>
    </row>
    <row r="43" s="19" customFormat="true" ht="16" hidden="false" customHeight="false" outlineLevel="0" collapsed="false">
      <c r="B43" s="27"/>
      <c r="C43" s="27" t="s">
        <v>107</v>
      </c>
      <c r="D43" s="28" t="n">
        <v>1</v>
      </c>
      <c r="E43" s="28" t="n">
        <v>10</v>
      </c>
      <c r="F43" s="29" t="s">
        <v>108</v>
      </c>
      <c r="G43" s="30" t="n">
        <v>3.61</v>
      </c>
      <c r="H43" s="31"/>
      <c r="I43" s="30"/>
      <c r="J43" s="31"/>
      <c r="K43" s="30" t="n">
        <f aca="false">SUM(G43:I43)</f>
        <v>3.61</v>
      </c>
      <c r="L43" s="31"/>
      <c r="M43" s="30" t="n">
        <f aca="false">K43/E43</f>
        <v>0.361</v>
      </c>
      <c r="N43" s="31"/>
      <c r="O43" s="30" t="n">
        <f aca="false">M43*D43</f>
        <v>0.361</v>
      </c>
      <c r="P43" s="31"/>
      <c r="Q43" s="32" t="n">
        <f aca="false">E43/D43</f>
        <v>10</v>
      </c>
    </row>
    <row r="44" s="33" customFormat="true" ht="16" hidden="false" customHeight="false" outlineLevel="0" collapsed="false">
      <c r="D44" s="34"/>
      <c r="E44" s="34"/>
      <c r="F44" s="35"/>
      <c r="G44" s="36"/>
      <c r="H44" s="37"/>
      <c r="I44" s="36" t="s">
        <v>109</v>
      </c>
      <c r="J44" s="37"/>
      <c r="K44" s="36" t="n">
        <f aca="false">SUM(K4:K43)</f>
        <v>1096.48</v>
      </c>
      <c r="L44" s="37"/>
      <c r="M44" s="36" t="s">
        <v>110</v>
      </c>
      <c r="N44" s="37"/>
      <c r="O44" s="36" t="n">
        <f aca="false">SUM(O4:O43)</f>
        <v>820.8116</v>
      </c>
      <c r="P44" s="37"/>
      <c r="Q44" s="38"/>
    </row>
    <row r="45" s="6" customFormat="true" ht="21" hidden="false" customHeight="false" outlineLevel="0" collapsed="false">
      <c r="B45" s="7" t="s">
        <v>111</v>
      </c>
      <c r="D45" s="8"/>
      <c r="E45" s="8"/>
      <c r="G45" s="9"/>
      <c r="H45" s="10"/>
      <c r="I45" s="9"/>
      <c r="J45" s="10"/>
      <c r="K45" s="9"/>
      <c r="L45" s="10"/>
      <c r="M45" s="9"/>
      <c r="N45" s="10"/>
      <c r="O45" s="9"/>
      <c r="P45" s="10"/>
      <c r="Q45" s="11"/>
    </row>
    <row r="46" s="12" customFormat="true" ht="19" hidden="false" customHeight="false" outlineLevel="0" collapsed="false">
      <c r="B46" s="13" t="s">
        <v>1</v>
      </c>
      <c r="C46" s="14" t="s">
        <v>2</v>
      </c>
      <c r="D46" s="15" t="s">
        <v>3</v>
      </c>
      <c r="E46" s="15" t="s">
        <v>4</v>
      </c>
      <c r="F46" s="14" t="s">
        <v>5</v>
      </c>
      <c r="G46" s="16" t="s">
        <v>6</v>
      </c>
      <c r="H46" s="17"/>
      <c r="I46" s="16" t="s">
        <v>7</v>
      </c>
      <c r="J46" s="17"/>
      <c r="K46" s="16" t="s">
        <v>8</v>
      </c>
      <c r="L46" s="17"/>
      <c r="M46" s="16" t="s">
        <v>9</v>
      </c>
      <c r="N46" s="17"/>
      <c r="O46" s="16" t="s">
        <v>10</v>
      </c>
      <c r="P46" s="17"/>
      <c r="Q46" s="18" t="s">
        <v>11</v>
      </c>
    </row>
    <row r="47" customFormat="false" ht="16" hidden="false" customHeight="false" outlineLevel="0" collapsed="false">
      <c r="B47" s="1" t="s">
        <v>112</v>
      </c>
      <c r="C47" s="1" t="s">
        <v>113</v>
      </c>
      <c r="D47" s="2" t="n">
        <v>1</v>
      </c>
      <c r="E47" s="1" t="n">
        <v>1</v>
      </c>
      <c r="F47" s="39" t="s">
        <v>114</v>
      </c>
      <c r="G47" s="22" t="n">
        <v>24.99</v>
      </c>
      <c r="H47" s="23"/>
      <c r="I47" s="22" t="n">
        <v>4.75</v>
      </c>
      <c r="J47" s="23"/>
      <c r="K47" s="22" t="n">
        <f aca="false">SUM(G47:I47)</f>
        <v>29.74</v>
      </c>
      <c r="L47" s="23"/>
      <c r="M47" s="22" t="n">
        <f aca="false">K47/E47</f>
        <v>29.74</v>
      </c>
      <c r="N47" s="23"/>
      <c r="O47" s="22" t="n">
        <f aca="false">M47*D47</f>
        <v>29.74</v>
      </c>
      <c r="P47" s="23"/>
      <c r="Q47" s="5" t="n">
        <f aca="false">E47/D47</f>
        <v>1</v>
      </c>
    </row>
    <row r="48" customFormat="false" ht="16" hidden="false" customHeight="false" outlineLevel="0" collapsed="false">
      <c r="B48" s="1" t="s">
        <v>115</v>
      </c>
      <c r="C48" s="1" t="s">
        <v>116</v>
      </c>
      <c r="D48" s="2" t="n">
        <v>1</v>
      </c>
      <c r="E48" s="1" t="n">
        <v>1</v>
      </c>
      <c r="F48" s="39" t="s">
        <v>117</v>
      </c>
      <c r="G48" s="25" t="n">
        <v>15.8</v>
      </c>
      <c r="H48" s="26"/>
      <c r="I48" s="25"/>
      <c r="J48" s="26"/>
      <c r="K48" s="25" t="n">
        <f aca="false">SUM(G48:I48)</f>
        <v>15.8</v>
      </c>
      <c r="L48" s="26"/>
      <c r="M48" s="25" t="n">
        <f aca="false">K48/E48</f>
        <v>15.8</v>
      </c>
      <c r="N48" s="26"/>
      <c r="O48" s="25" t="n">
        <f aca="false">M48*D48</f>
        <v>15.8</v>
      </c>
      <c r="P48" s="26"/>
      <c r="Q48" s="5" t="n">
        <f aca="false">E48/D48</f>
        <v>1</v>
      </c>
    </row>
    <row r="49" customFormat="false" ht="16" hidden="false" customHeight="false" outlineLevel="0" collapsed="false">
      <c r="B49" s="1" t="s">
        <v>118</v>
      </c>
      <c r="C49" s="1" t="s">
        <v>119</v>
      </c>
      <c r="D49" s="2" t="n">
        <v>1</v>
      </c>
      <c r="E49" s="1" t="n">
        <v>1</v>
      </c>
      <c r="F49" s="39" t="s">
        <v>120</v>
      </c>
      <c r="G49" s="25" t="n">
        <v>226.85</v>
      </c>
      <c r="H49" s="26"/>
      <c r="I49" s="25"/>
      <c r="J49" s="26"/>
      <c r="K49" s="25" t="n">
        <f aca="false">SUM(G49:I49)</f>
        <v>226.85</v>
      </c>
      <c r="L49" s="26"/>
      <c r="M49" s="25" t="n">
        <f aca="false">K49/E49</f>
        <v>226.85</v>
      </c>
      <c r="N49" s="26"/>
      <c r="O49" s="25" t="n">
        <f aca="false">M49*D49</f>
        <v>226.85</v>
      </c>
      <c r="P49" s="26"/>
      <c r="Q49" s="5" t="n">
        <f aca="false">E49/D49</f>
        <v>1</v>
      </c>
    </row>
    <row r="50" customFormat="false" ht="16" hidden="false" customHeight="false" outlineLevel="0" collapsed="false">
      <c r="B50" s="1" t="s">
        <v>121</v>
      </c>
      <c r="C50" s="1" t="s">
        <v>122</v>
      </c>
      <c r="D50" s="2" t="n">
        <v>4</v>
      </c>
      <c r="E50" s="1" t="n">
        <v>30</v>
      </c>
      <c r="F50" s="39" t="s">
        <v>123</v>
      </c>
      <c r="G50" s="25" t="n">
        <v>5.97</v>
      </c>
      <c r="H50" s="26"/>
      <c r="I50" s="25"/>
      <c r="J50" s="26"/>
      <c r="K50" s="25" t="n">
        <f aca="false">SUM(G50:I50)</f>
        <v>5.97</v>
      </c>
      <c r="L50" s="26"/>
      <c r="M50" s="25" t="n">
        <f aca="false">K50/E50</f>
        <v>0.199</v>
      </c>
      <c r="N50" s="26"/>
      <c r="O50" s="25" t="n">
        <f aca="false">M50*D50</f>
        <v>0.796</v>
      </c>
      <c r="P50" s="26"/>
      <c r="Q50" s="5" t="n">
        <f aca="false">E50/D50</f>
        <v>7.5</v>
      </c>
    </row>
    <row r="51" customFormat="false" ht="16" hidden="false" customHeight="false" outlineLevel="0" collapsed="false">
      <c r="B51" s="1" t="s">
        <v>124</v>
      </c>
      <c r="C51" s="1" t="s">
        <v>125</v>
      </c>
      <c r="D51" s="2" t="n">
        <v>4</v>
      </c>
      <c r="E51" s="1" t="n">
        <v>50</v>
      </c>
      <c r="F51" s="39" t="s">
        <v>126</v>
      </c>
      <c r="G51" s="25" t="n">
        <v>10.15</v>
      </c>
      <c r="H51" s="26"/>
      <c r="I51" s="25"/>
      <c r="J51" s="26"/>
      <c r="K51" s="25" t="n">
        <f aca="false">SUM(G51:I51)</f>
        <v>10.15</v>
      </c>
      <c r="L51" s="26"/>
      <c r="M51" s="25" t="n">
        <f aca="false">K51/E51</f>
        <v>0.203</v>
      </c>
      <c r="N51" s="26"/>
      <c r="O51" s="25" t="n">
        <f aca="false">M51*D51</f>
        <v>0.812</v>
      </c>
      <c r="P51" s="26"/>
      <c r="Q51" s="5" t="n">
        <f aca="false">E51/D51</f>
        <v>12.5</v>
      </c>
    </row>
    <row r="52" customFormat="false" ht="16" hidden="false" customHeight="false" outlineLevel="0" collapsed="false">
      <c r="B52" s="1" t="s">
        <v>127</v>
      </c>
      <c r="C52" s="1" t="s">
        <v>128</v>
      </c>
      <c r="D52" s="2" t="n">
        <v>25</v>
      </c>
      <c r="E52" s="1" t="n">
        <v>100</v>
      </c>
      <c r="F52" s="39" t="s">
        <v>126</v>
      </c>
      <c r="G52" s="25" t="n">
        <v>7.15</v>
      </c>
      <c r="H52" s="26"/>
      <c r="I52" s="25"/>
      <c r="J52" s="26"/>
      <c r="K52" s="25" t="n">
        <f aca="false">SUM(G52:I52)</f>
        <v>7.15</v>
      </c>
      <c r="L52" s="26"/>
      <c r="M52" s="25" t="n">
        <f aca="false">K52/E52</f>
        <v>0.0715</v>
      </c>
      <c r="N52" s="26"/>
      <c r="O52" s="25" t="n">
        <f aca="false">M52*D52</f>
        <v>1.7875</v>
      </c>
      <c r="P52" s="26"/>
      <c r="Q52" s="5" t="n">
        <f aca="false">E52/D52</f>
        <v>4</v>
      </c>
    </row>
    <row r="53" customFormat="false" ht="16" hidden="false" customHeight="false" outlineLevel="0" collapsed="false">
      <c r="B53" s="1" t="s">
        <v>129</v>
      </c>
      <c r="C53" s="1" t="s">
        <v>130</v>
      </c>
      <c r="D53" s="2" t="n">
        <v>25</v>
      </c>
      <c r="E53" s="1" t="n">
        <v>100</v>
      </c>
      <c r="F53" s="39" t="s">
        <v>131</v>
      </c>
      <c r="G53" s="25" t="n">
        <v>8.81</v>
      </c>
      <c r="H53" s="26"/>
      <c r="I53" s="25"/>
      <c r="J53" s="26"/>
      <c r="K53" s="25" t="n">
        <f aca="false">SUM(G53:I53)</f>
        <v>8.81</v>
      </c>
      <c r="L53" s="26"/>
      <c r="M53" s="25" t="n">
        <f aca="false">K53/E53</f>
        <v>0.0881</v>
      </c>
      <c r="N53" s="26"/>
      <c r="O53" s="25" t="n">
        <f aca="false">M53*D53</f>
        <v>2.2025</v>
      </c>
      <c r="P53" s="26"/>
      <c r="Q53" s="5" t="n">
        <f aca="false">E53/D53</f>
        <v>4</v>
      </c>
    </row>
    <row r="54" customFormat="false" ht="16" hidden="false" customHeight="false" outlineLevel="0" collapsed="false">
      <c r="B54" s="1" t="s">
        <v>132</v>
      </c>
      <c r="C54" s="1" t="s">
        <v>133</v>
      </c>
      <c r="D54" s="2" t="n">
        <v>1</v>
      </c>
      <c r="E54" s="1" t="n">
        <v>1</v>
      </c>
      <c r="F54" s="39" t="s">
        <v>134</v>
      </c>
      <c r="G54" s="25" t="n">
        <v>4.84</v>
      </c>
      <c r="H54" s="26"/>
      <c r="I54" s="25"/>
      <c r="J54" s="26"/>
      <c r="K54" s="25" t="n">
        <f aca="false">SUM(G54:I54)</f>
        <v>4.84</v>
      </c>
      <c r="L54" s="26"/>
      <c r="M54" s="25" t="n">
        <f aca="false">K54/E54</f>
        <v>4.84</v>
      </c>
      <c r="N54" s="26"/>
      <c r="O54" s="25" t="n">
        <f aca="false">M54*D54</f>
        <v>4.84</v>
      </c>
      <c r="P54" s="26"/>
      <c r="Q54" s="5" t="n">
        <f aca="false">E54/D54</f>
        <v>1</v>
      </c>
    </row>
    <row r="55" customFormat="false" ht="16" hidden="false" customHeight="false" outlineLevel="0" collapsed="false">
      <c r="B55" s="1" t="s">
        <v>135</v>
      </c>
      <c r="C55" s="1" t="s">
        <v>136</v>
      </c>
      <c r="D55" s="2" t="n">
        <v>48</v>
      </c>
      <c r="E55" s="1" t="n">
        <v>100</v>
      </c>
      <c r="F55" s="39" t="s">
        <v>137</v>
      </c>
      <c r="G55" s="25" t="n">
        <v>38.9</v>
      </c>
      <c r="H55" s="26"/>
      <c r="I55" s="25"/>
      <c r="J55" s="26"/>
      <c r="K55" s="25" t="n">
        <f aca="false">SUM(G55:I55)</f>
        <v>38.9</v>
      </c>
      <c r="L55" s="26"/>
      <c r="M55" s="25" t="n">
        <f aca="false">K55/E55</f>
        <v>0.389</v>
      </c>
      <c r="N55" s="26"/>
      <c r="O55" s="25" t="n">
        <f aca="false">M55*D55</f>
        <v>18.672</v>
      </c>
      <c r="P55" s="26"/>
      <c r="Q55" s="5" t="n">
        <f aca="false">E55/D55</f>
        <v>2.08333333333333</v>
      </c>
    </row>
    <row r="56" customFormat="false" ht="16" hidden="false" customHeight="false" outlineLevel="0" collapsed="false">
      <c r="B56" s="1" t="s">
        <v>138</v>
      </c>
      <c r="C56" s="1" t="s">
        <v>139</v>
      </c>
      <c r="D56" s="2" t="n">
        <v>1</v>
      </c>
      <c r="E56" s="1" t="n">
        <v>5</v>
      </c>
      <c r="F56" s="39" t="s">
        <v>140</v>
      </c>
      <c r="G56" s="25" t="n">
        <v>28.62</v>
      </c>
      <c r="H56" s="26"/>
      <c r="I56" s="25"/>
      <c r="J56" s="26"/>
      <c r="K56" s="25" t="n">
        <f aca="false">SUM(G56:I56)</f>
        <v>28.62</v>
      </c>
      <c r="L56" s="26"/>
      <c r="M56" s="25" t="n">
        <f aca="false">K56/E56</f>
        <v>5.724</v>
      </c>
      <c r="N56" s="26"/>
      <c r="O56" s="25" t="n">
        <f aca="false">M56*D56</f>
        <v>5.724</v>
      </c>
      <c r="P56" s="26"/>
      <c r="Q56" s="5" t="n">
        <f aca="false">E56/D56</f>
        <v>5</v>
      </c>
    </row>
    <row r="57" customFormat="false" ht="16" hidden="false" customHeight="false" outlineLevel="0" collapsed="false">
      <c r="B57" s="1" t="s">
        <v>141</v>
      </c>
      <c r="C57" s="1" t="s">
        <v>142</v>
      </c>
      <c r="D57" s="2" t="n">
        <v>4</v>
      </c>
      <c r="E57" s="1" t="n">
        <v>100</v>
      </c>
      <c r="F57" s="39" t="s">
        <v>143</v>
      </c>
      <c r="G57" s="25" t="n">
        <v>9.62</v>
      </c>
      <c r="H57" s="26"/>
      <c r="I57" s="25"/>
      <c r="J57" s="26"/>
      <c r="K57" s="25" t="n">
        <f aca="false">SUM(G57:I57)</f>
        <v>9.62</v>
      </c>
      <c r="L57" s="26"/>
      <c r="M57" s="25" t="n">
        <f aca="false">K57/E57</f>
        <v>0.0962</v>
      </c>
      <c r="N57" s="26"/>
      <c r="O57" s="25" t="n">
        <f aca="false">M57*D57</f>
        <v>0.3848</v>
      </c>
      <c r="P57" s="26"/>
      <c r="Q57" s="5" t="n">
        <f aca="false">E57/D57</f>
        <v>25</v>
      </c>
    </row>
    <row r="58" customFormat="false" ht="16" hidden="false" customHeight="false" outlineLevel="0" collapsed="false">
      <c r="B58" s="1" t="s">
        <v>144</v>
      </c>
      <c r="C58" s="1" t="s">
        <v>145</v>
      </c>
      <c r="D58" s="2" t="n">
        <v>1</v>
      </c>
      <c r="E58" s="1" t="n">
        <v>10</v>
      </c>
      <c r="F58" s="39" t="s">
        <v>146</v>
      </c>
      <c r="G58" s="25" t="n">
        <v>24.36</v>
      </c>
      <c r="H58" s="26"/>
      <c r="I58" s="25"/>
      <c r="J58" s="26"/>
      <c r="K58" s="25" t="n">
        <f aca="false">SUM(G58:I58)</f>
        <v>24.36</v>
      </c>
      <c r="L58" s="26"/>
      <c r="M58" s="25" t="n">
        <f aca="false">K58/E58</f>
        <v>2.436</v>
      </c>
      <c r="N58" s="26"/>
      <c r="O58" s="25" t="n">
        <f aca="false">M58*D58</f>
        <v>2.436</v>
      </c>
      <c r="P58" s="26"/>
      <c r="Q58" s="5" t="n">
        <f aca="false">E58/D58</f>
        <v>10</v>
      </c>
    </row>
    <row r="59" customFormat="false" ht="16" hidden="false" customHeight="false" outlineLevel="0" collapsed="false">
      <c r="B59" s="1" t="s">
        <v>147</v>
      </c>
      <c r="C59" s="1" t="s">
        <v>148</v>
      </c>
      <c r="D59" s="2" t="n">
        <v>1</v>
      </c>
      <c r="E59" s="1" t="n">
        <v>3</v>
      </c>
      <c r="F59" s="39" t="s">
        <v>149</v>
      </c>
      <c r="G59" s="25" t="n">
        <v>4.75</v>
      </c>
      <c r="H59" s="26"/>
      <c r="I59" s="25"/>
      <c r="J59" s="26"/>
      <c r="K59" s="25" t="n">
        <f aca="false">SUM(G59:I59)</f>
        <v>4.75</v>
      </c>
      <c r="L59" s="26"/>
      <c r="M59" s="25" t="n">
        <f aca="false">K59/E59</f>
        <v>1.58333333333333</v>
      </c>
      <c r="N59" s="26"/>
      <c r="O59" s="25" t="n">
        <f aca="false">M59*D59</f>
        <v>1.58333333333333</v>
      </c>
      <c r="P59" s="26"/>
      <c r="Q59" s="5" t="n">
        <f aca="false">E59/D59</f>
        <v>3</v>
      </c>
    </row>
    <row r="60" customFormat="false" ht="16" hidden="false" customHeight="false" outlineLevel="0" collapsed="false">
      <c r="B60" s="1" t="s">
        <v>150</v>
      </c>
      <c r="C60" s="1" t="s">
        <v>151</v>
      </c>
      <c r="D60" s="2" t="n">
        <v>112</v>
      </c>
      <c r="E60" s="1" t="n">
        <v>150</v>
      </c>
      <c r="F60" s="39" t="s">
        <v>152</v>
      </c>
      <c r="G60" s="25" t="n">
        <v>17.55</v>
      </c>
      <c r="H60" s="26"/>
      <c r="I60" s="25"/>
      <c r="J60" s="26"/>
      <c r="K60" s="25" t="n">
        <f aca="false">SUM(G60:I60)</f>
        <v>17.55</v>
      </c>
      <c r="L60" s="26"/>
      <c r="M60" s="25" t="n">
        <f aca="false">K60/E60</f>
        <v>0.117</v>
      </c>
      <c r="N60" s="26"/>
      <c r="O60" s="25" t="n">
        <f aca="false">M60*D60</f>
        <v>13.104</v>
      </c>
      <c r="P60" s="26"/>
      <c r="Q60" s="5" t="n">
        <f aca="false">E60/D60</f>
        <v>1.33928571428571</v>
      </c>
    </row>
    <row r="61" customFormat="false" ht="16" hidden="false" customHeight="false" outlineLevel="0" collapsed="false">
      <c r="B61" s="1" t="s">
        <v>153</v>
      </c>
      <c r="C61" s="1" t="s">
        <v>154</v>
      </c>
      <c r="D61" s="2" t="n">
        <v>15</v>
      </c>
      <c r="E61" s="1" t="n">
        <v>20</v>
      </c>
      <c r="F61" s="39" t="s">
        <v>155</v>
      </c>
      <c r="G61" s="25" t="n">
        <v>22.5</v>
      </c>
      <c r="H61" s="26"/>
      <c r="I61" s="25"/>
      <c r="J61" s="26"/>
      <c r="K61" s="25" t="n">
        <f aca="false">SUM(G61:I61)</f>
        <v>22.5</v>
      </c>
      <c r="L61" s="26"/>
      <c r="M61" s="25" t="n">
        <f aca="false">K61/E61</f>
        <v>1.125</v>
      </c>
      <c r="N61" s="26"/>
      <c r="O61" s="25" t="n">
        <f aca="false">M61*D61</f>
        <v>16.875</v>
      </c>
      <c r="P61" s="26"/>
      <c r="Q61" s="5" t="n">
        <f aca="false">E61/D61</f>
        <v>1.33333333333333</v>
      </c>
    </row>
    <row r="62" customFormat="false" ht="16" hidden="false" customHeight="false" outlineLevel="0" collapsed="false">
      <c r="B62" s="1" t="s">
        <v>156</v>
      </c>
      <c r="C62" s="1" t="s">
        <v>157</v>
      </c>
      <c r="D62" s="2" t="n">
        <v>1</v>
      </c>
      <c r="E62" s="1" t="n">
        <v>1</v>
      </c>
      <c r="F62" s="39" t="s">
        <v>158</v>
      </c>
      <c r="G62" s="25" t="n">
        <v>0.5</v>
      </c>
      <c r="H62" s="26"/>
      <c r="I62" s="25"/>
      <c r="J62" s="26"/>
      <c r="K62" s="25" t="n">
        <f aca="false">SUM(G62:I62)</f>
        <v>0.5</v>
      </c>
      <c r="L62" s="26"/>
      <c r="M62" s="25" t="n">
        <f aca="false">K62/E62</f>
        <v>0.5</v>
      </c>
      <c r="N62" s="26"/>
      <c r="O62" s="25" t="n">
        <f aca="false">M62*D62</f>
        <v>0.5</v>
      </c>
      <c r="P62" s="26"/>
      <c r="Q62" s="5" t="n">
        <f aca="false">E62/D62</f>
        <v>1</v>
      </c>
    </row>
    <row r="63" customFormat="false" ht="16" hidden="false" customHeight="false" outlineLevel="0" collapsed="false">
      <c r="B63" s="1" t="s">
        <v>159</v>
      </c>
      <c r="C63" s="1" t="s">
        <v>160</v>
      </c>
      <c r="D63" s="2" t="n">
        <v>15</v>
      </c>
      <c r="E63" s="1" t="n">
        <v>15</v>
      </c>
      <c r="F63" s="39" t="s">
        <v>161</v>
      </c>
      <c r="G63" s="25" t="n">
        <v>22.35</v>
      </c>
      <c r="H63" s="26"/>
      <c r="I63" s="25" t="n">
        <v>8.25</v>
      </c>
      <c r="J63" s="26"/>
      <c r="K63" s="25" t="n">
        <f aca="false">SUM(G63:I63)</f>
        <v>30.6</v>
      </c>
      <c r="L63" s="26"/>
      <c r="M63" s="25" t="n">
        <f aca="false">K63/E63</f>
        <v>2.04</v>
      </c>
      <c r="N63" s="26"/>
      <c r="O63" s="25" t="n">
        <f aca="false">M63*D63</f>
        <v>30.6</v>
      </c>
      <c r="P63" s="26"/>
      <c r="Q63" s="5" t="n">
        <f aca="false">E63/D63</f>
        <v>1</v>
      </c>
    </row>
    <row r="64" customFormat="false" ht="16" hidden="false" customHeight="false" outlineLevel="0" collapsed="false">
      <c r="B64" s="1" t="s">
        <v>162</v>
      </c>
      <c r="C64" s="1" t="s">
        <v>61</v>
      </c>
      <c r="D64" s="2" t="n">
        <v>50</v>
      </c>
      <c r="E64" s="20" t="n">
        <v>50</v>
      </c>
      <c r="F64" s="39" t="s">
        <v>62</v>
      </c>
      <c r="G64" s="25" t="n">
        <v>4.3</v>
      </c>
      <c r="H64" s="26"/>
      <c r="I64" s="25"/>
      <c r="J64" s="26"/>
      <c r="K64" s="25" t="n">
        <f aca="false">SUM(G64:I64)</f>
        <v>4.3</v>
      </c>
      <c r="L64" s="26"/>
      <c r="M64" s="25" t="n">
        <f aca="false">K64/E64</f>
        <v>0.086</v>
      </c>
      <c r="N64" s="26"/>
      <c r="O64" s="25" t="n">
        <f aca="false">M64*D64</f>
        <v>4.3</v>
      </c>
      <c r="P64" s="26"/>
      <c r="Q64" s="5" t="n">
        <f aca="false">E64/D64</f>
        <v>1</v>
      </c>
    </row>
    <row r="65" customFormat="false" ht="16" hidden="false" customHeight="false" outlineLevel="0" collapsed="false">
      <c r="B65" s="1" t="s">
        <v>163</v>
      </c>
      <c r="C65" s="1" t="s">
        <v>164</v>
      </c>
      <c r="D65" s="2" t="n">
        <v>8</v>
      </c>
      <c r="E65" s="1" t="n">
        <v>40</v>
      </c>
      <c r="F65" s="39" t="s">
        <v>165</v>
      </c>
      <c r="G65" s="25" t="n">
        <v>3.57</v>
      </c>
      <c r="H65" s="26"/>
      <c r="I65" s="25" t="n">
        <v>11.29</v>
      </c>
      <c r="J65" s="26"/>
      <c r="K65" s="25" t="n">
        <f aca="false">SUM(G65:I65)</f>
        <v>14.86</v>
      </c>
      <c r="L65" s="26"/>
      <c r="M65" s="25" t="n">
        <f aca="false">K65/E65</f>
        <v>0.3715</v>
      </c>
      <c r="N65" s="26"/>
      <c r="O65" s="25" t="n">
        <f aca="false">M65*D65</f>
        <v>2.972</v>
      </c>
      <c r="P65" s="26"/>
      <c r="Q65" s="5" t="n">
        <f aca="false">E65/D65</f>
        <v>5</v>
      </c>
    </row>
    <row r="66" customFormat="false" ht="16" hidden="false" customHeight="false" outlineLevel="0" collapsed="false">
      <c r="B66" s="1" t="s">
        <v>163</v>
      </c>
      <c r="C66" s="1" t="s">
        <v>166</v>
      </c>
      <c r="D66" s="2" t="n">
        <v>1</v>
      </c>
      <c r="E66" s="1" t="n">
        <v>100</v>
      </c>
      <c r="F66" s="39" t="s">
        <v>167</v>
      </c>
      <c r="G66" s="25" t="n">
        <v>2.74</v>
      </c>
      <c r="H66" s="26"/>
      <c r="I66" s="25" t="n">
        <v>11.29</v>
      </c>
      <c r="J66" s="26"/>
      <c r="K66" s="25" t="n">
        <f aca="false">SUM(G66:I66)</f>
        <v>14.03</v>
      </c>
      <c r="L66" s="26"/>
      <c r="M66" s="25" t="n">
        <f aca="false">K66/E66</f>
        <v>0.1403</v>
      </c>
      <c r="N66" s="26"/>
      <c r="O66" s="25" t="n">
        <f aca="false">M66*D66</f>
        <v>0.1403</v>
      </c>
      <c r="P66" s="26"/>
      <c r="Q66" s="5" t="n">
        <f aca="false">E66/D66</f>
        <v>100</v>
      </c>
    </row>
    <row r="67" customFormat="false" ht="16" hidden="false" customHeight="false" outlineLevel="0" collapsed="false">
      <c r="B67" s="1" t="s">
        <v>168</v>
      </c>
      <c r="C67" s="1" t="s">
        <v>169</v>
      </c>
      <c r="D67" s="2" t="n">
        <v>8</v>
      </c>
      <c r="E67" s="1" t="n">
        <v>24</v>
      </c>
      <c r="F67" s="39" t="s">
        <v>170</v>
      </c>
      <c r="G67" s="25" t="n">
        <v>24</v>
      </c>
      <c r="H67" s="26"/>
      <c r="I67" s="25"/>
      <c r="J67" s="26"/>
      <c r="K67" s="25" t="n">
        <f aca="false">SUM(G67:I67)</f>
        <v>24</v>
      </c>
      <c r="L67" s="26"/>
      <c r="M67" s="25" t="n">
        <f aca="false">K67/E67</f>
        <v>1</v>
      </c>
      <c r="N67" s="26"/>
      <c r="O67" s="25" t="n">
        <f aca="false">M67*D67</f>
        <v>8</v>
      </c>
      <c r="P67" s="26"/>
      <c r="Q67" s="5" t="n">
        <f aca="false">E67/D67</f>
        <v>3</v>
      </c>
    </row>
    <row r="68" customFormat="false" ht="16" hidden="false" customHeight="false" outlineLevel="0" collapsed="false">
      <c r="B68" s="1" t="s">
        <v>168</v>
      </c>
      <c r="C68" s="1" t="s">
        <v>171</v>
      </c>
      <c r="D68" s="2" t="n">
        <v>1</v>
      </c>
      <c r="E68" s="1" t="n">
        <v>30</v>
      </c>
      <c r="F68" s="39" t="s">
        <v>172</v>
      </c>
      <c r="G68" s="25" t="n">
        <v>7.53</v>
      </c>
      <c r="H68" s="26"/>
      <c r="I68" s="25"/>
      <c r="J68" s="26"/>
      <c r="K68" s="25" t="n">
        <f aca="false">SUM(G68:I68)</f>
        <v>7.53</v>
      </c>
      <c r="L68" s="26"/>
      <c r="M68" s="25" t="n">
        <f aca="false">K68/E68</f>
        <v>0.251</v>
      </c>
      <c r="N68" s="26"/>
      <c r="O68" s="25" t="n">
        <f aca="false">M68*D68</f>
        <v>0.251</v>
      </c>
      <c r="P68" s="26"/>
      <c r="Q68" s="5" t="n">
        <f aca="false">E68/D68</f>
        <v>30</v>
      </c>
    </row>
    <row r="69" customFormat="false" ht="16" hidden="false" customHeight="false" outlineLevel="0" collapsed="false">
      <c r="B69" s="1" t="s">
        <v>173</v>
      </c>
      <c r="C69" s="1" t="s">
        <v>174</v>
      </c>
      <c r="D69" s="2" t="n">
        <v>1</v>
      </c>
      <c r="E69" s="1" t="n">
        <v>1</v>
      </c>
      <c r="F69" s="39" t="s">
        <v>175</v>
      </c>
      <c r="G69" s="25" t="n">
        <v>1.25</v>
      </c>
      <c r="H69" s="26"/>
      <c r="I69" s="25"/>
      <c r="J69" s="26"/>
      <c r="K69" s="25" t="n">
        <f aca="false">SUM(G69:I69)</f>
        <v>1.25</v>
      </c>
      <c r="L69" s="26"/>
      <c r="M69" s="25" t="n">
        <f aca="false">K69/E69</f>
        <v>1.25</v>
      </c>
      <c r="N69" s="26"/>
      <c r="O69" s="25" t="n">
        <f aca="false">M69*D69</f>
        <v>1.25</v>
      </c>
      <c r="P69" s="26"/>
      <c r="Q69" s="5" t="n">
        <f aca="false">E69/D69</f>
        <v>1</v>
      </c>
    </row>
    <row r="70" customFormat="false" ht="16" hidden="false" customHeight="false" outlineLevel="0" collapsed="false">
      <c r="B70" s="1" t="s">
        <v>176</v>
      </c>
      <c r="C70" s="1" t="s">
        <v>177</v>
      </c>
      <c r="D70" s="2" t="n">
        <v>1</v>
      </c>
      <c r="E70" s="1" t="n">
        <v>1</v>
      </c>
      <c r="F70" s="39" t="s">
        <v>178</v>
      </c>
      <c r="G70" s="25" t="n">
        <v>8.9</v>
      </c>
      <c r="H70" s="26"/>
      <c r="I70" s="25"/>
      <c r="J70" s="26"/>
      <c r="K70" s="25" t="n">
        <f aca="false">SUM(G70:I70)</f>
        <v>8.9</v>
      </c>
      <c r="L70" s="26"/>
      <c r="M70" s="25" t="n">
        <f aca="false">K70/E70</f>
        <v>8.9</v>
      </c>
      <c r="N70" s="26"/>
      <c r="O70" s="25" t="n">
        <f aca="false">M70*D70</f>
        <v>8.9</v>
      </c>
      <c r="P70" s="26"/>
      <c r="Q70" s="5" t="n">
        <f aca="false">E70/D70</f>
        <v>1</v>
      </c>
    </row>
    <row r="71" customFormat="false" ht="16" hidden="false" customHeight="false" outlineLevel="0" collapsed="false">
      <c r="B71" s="27" t="s">
        <v>179</v>
      </c>
      <c r="C71" s="27" t="s">
        <v>180</v>
      </c>
      <c r="D71" s="28" t="n">
        <v>1</v>
      </c>
      <c r="E71" s="27" t="n">
        <v>2</v>
      </c>
      <c r="F71" s="40" t="s">
        <v>181</v>
      </c>
      <c r="G71" s="30" t="n">
        <v>3.45</v>
      </c>
      <c r="H71" s="31"/>
      <c r="I71" s="30"/>
      <c r="J71" s="31"/>
      <c r="K71" s="30" t="n">
        <f aca="false">SUM(G71:I71)</f>
        <v>3.45</v>
      </c>
      <c r="L71" s="31"/>
      <c r="M71" s="30" t="n">
        <f aca="false">K71/E71</f>
        <v>1.725</v>
      </c>
      <c r="N71" s="31"/>
      <c r="O71" s="30" t="n">
        <f aca="false">M71*D71</f>
        <v>1.725</v>
      </c>
      <c r="P71" s="31"/>
      <c r="Q71" s="32" t="n">
        <f aca="false">E71/D71</f>
        <v>2</v>
      </c>
    </row>
    <row r="72" s="33" customFormat="true" ht="16" hidden="false" customHeight="false" outlineLevel="0" collapsed="false">
      <c r="D72" s="34"/>
      <c r="E72" s="34"/>
      <c r="G72" s="36"/>
      <c r="H72" s="37"/>
      <c r="I72" s="36" t="s">
        <v>109</v>
      </c>
      <c r="J72" s="37"/>
      <c r="K72" s="36" t="n">
        <f aca="false">SUM(K47:K71)</f>
        <v>565.03</v>
      </c>
      <c r="L72" s="37"/>
      <c r="M72" s="36" t="s">
        <v>110</v>
      </c>
      <c r="N72" s="37"/>
      <c r="O72" s="36" t="n">
        <f aca="false">SUM(O47:O71)</f>
        <v>400.245433333333</v>
      </c>
      <c r="P72" s="37"/>
      <c r="Q72" s="38"/>
    </row>
    <row r="74" s="41" customFormat="true" ht="19" hidden="false" customHeight="false" outlineLevel="0" collapsed="false">
      <c r="D74" s="42"/>
      <c r="E74" s="42"/>
      <c r="G74" s="43"/>
      <c r="H74" s="44"/>
      <c r="I74" s="43" t="s">
        <v>182</v>
      </c>
      <c r="J74" s="44"/>
      <c r="K74" s="43" t="n">
        <f aca="false">SUM(K44+K72)</f>
        <v>1661.51</v>
      </c>
      <c r="L74" s="44"/>
      <c r="M74" s="43" t="s">
        <v>183</v>
      </c>
      <c r="N74" s="44"/>
      <c r="O74" s="43" t="n">
        <f aca="false">O44+O72</f>
        <v>1221.05703333333</v>
      </c>
      <c r="P74" s="44"/>
      <c r="Q74" s="45"/>
    </row>
  </sheetData>
  <hyperlinks>
    <hyperlink ref="F4" r:id="rId1" display="https://modularaddict.com/midibox-6582bs-pcb"/>
    <hyperlink ref="F5" r:id="rId2" display="https://www.mouser.com/ProductDetail/140-RGA101M1EBK0611G"/>
    <hyperlink ref="F6" r:id="rId3" display="https://www.mouser.com/ProductDetail/140-RGA100M1EBK0511G"/>
    <hyperlink ref="F7" r:id="rId4" display="https://www.mouser.com/ProductDetail/140-SEA1R0M1HBK0407"/>
    <hyperlink ref="F8" r:id="rId5" display="https://www.mouser.com/ProductDetail/140-REA222M1EBK1625P"/>
    <hyperlink ref="F9" r:id="rId6" display="https://www.mouser.com/ProductDetail/594-K104K15X7RF53H5"/>
    <hyperlink ref="F10" r:id="rId7" display="https://www.mouser.com/ProductDetail/594-K102M15X7RF53L2"/>
    <hyperlink ref="F11" r:id="rId8" display="https://www.mouser.com/ProductDetail/594-K330J15C0GF5TH5"/>
    <hyperlink ref="F12" r:id="rId9" display="https://www.mouser.com/ProductDetail/594-K471K15X7RF53H5"/>
    <hyperlink ref="F20" r:id="rId10" display="https://www.mouser.com/ProductDetail/264-10K-RC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Q7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6" zeroHeight="false" outlineLevelRow="0" outlineLevelCol="0"/>
  <cols>
    <col collapsed="false" customWidth="true" hidden="false" outlineLevel="0" max="1" min="1" style="1" width="5"/>
    <col collapsed="false" customWidth="true" hidden="false" outlineLevel="0" max="2" min="2" style="1" width="31"/>
    <col collapsed="false" customWidth="true" hidden="false" outlineLevel="0" max="3" min="3" style="1" width="33.5"/>
    <col collapsed="false" customWidth="true" hidden="false" outlineLevel="0" max="4" min="4" style="2" width="10.33"/>
    <col collapsed="false" customWidth="true" hidden="false" outlineLevel="0" max="5" min="5" style="2" width="13.66"/>
    <col collapsed="false" customWidth="true" hidden="false" outlineLevel="0" max="6" min="6" style="1" width="160.33"/>
    <col collapsed="false" customWidth="true" hidden="false" outlineLevel="0" max="7" min="7" style="3" width="16.67"/>
    <col collapsed="false" customWidth="true" hidden="false" outlineLevel="0" max="8" min="8" style="4" width="3.5"/>
    <col collapsed="false" customWidth="true" hidden="false" outlineLevel="0" max="9" min="9" style="3" width="16.67"/>
    <col collapsed="false" customWidth="true" hidden="false" outlineLevel="0" max="10" min="10" style="4" width="3.5"/>
    <col collapsed="false" customWidth="true" hidden="false" outlineLevel="0" max="11" min="11" style="3" width="16.67"/>
    <col collapsed="false" customWidth="true" hidden="false" outlineLevel="0" max="12" min="12" style="4" width="3.5"/>
    <col collapsed="false" customWidth="true" hidden="false" outlineLevel="0" max="13" min="13" style="3" width="16.67"/>
    <col collapsed="false" customWidth="true" hidden="false" outlineLevel="0" max="14" min="14" style="4" width="3.5"/>
    <col collapsed="false" customWidth="true" hidden="false" outlineLevel="0" max="15" min="15" style="3" width="16.67"/>
    <col collapsed="false" customWidth="true" hidden="false" outlineLevel="0" max="16" min="16" style="4" width="3.5"/>
    <col collapsed="false" customWidth="true" hidden="false" outlineLevel="0" max="17" min="17" style="5" width="16.5"/>
    <col collapsed="false" customWidth="true" hidden="false" outlineLevel="0" max="1025" min="18" style="1" width="10.83"/>
  </cols>
  <sheetData>
    <row r="2" s="6" customFormat="true" ht="21" hidden="false" customHeight="false" outlineLevel="0" collapsed="false">
      <c r="B2" s="7" t="s">
        <v>0</v>
      </c>
      <c r="D2" s="8"/>
      <c r="E2" s="8"/>
      <c r="G2" s="9"/>
      <c r="H2" s="10"/>
      <c r="I2" s="9"/>
      <c r="J2" s="10"/>
      <c r="K2" s="9"/>
      <c r="L2" s="10"/>
      <c r="M2" s="9"/>
      <c r="N2" s="10"/>
      <c r="O2" s="9"/>
      <c r="P2" s="10"/>
      <c r="Q2" s="11"/>
    </row>
    <row r="3" s="12" customFormat="true" ht="19" hidden="false" customHeight="false" outlineLevel="0" collapsed="false">
      <c r="B3" s="13" t="s">
        <v>1</v>
      </c>
      <c r="C3" s="14" t="s">
        <v>2</v>
      </c>
      <c r="D3" s="15" t="s">
        <v>3</v>
      </c>
      <c r="E3" s="15" t="s">
        <v>4</v>
      </c>
      <c r="F3" s="14" t="s">
        <v>5</v>
      </c>
      <c r="G3" s="16" t="s">
        <v>6</v>
      </c>
      <c r="H3" s="17"/>
      <c r="I3" s="16" t="s">
        <v>7</v>
      </c>
      <c r="J3" s="17"/>
      <c r="K3" s="16" t="s">
        <v>8</v>
      </c>
      <c r="L3" s="17"/>
      <c r="M3" s="16" t="s">
        <v>9</v>
      </c>
      <c r="N3" s="17"/>
      <c r="O3" s="16" t="s">
        <v>10</v>
      </c>
      <c r="P3" s="17"/>
      <c r="Q3" s="18" t="s">
        <v>11</v>
      </c>
    </row>
    <row r="4" s="19" customFormat="true" ht="16" hidden="false" customHeight="false" outlineLevel="0" collapsed="false">
      <c r="B4" s="19" t="s">
        <v>12</v>
      </c>
      <c r="C4" s="19" t="s">
        <v>13</v>
      </c>
      <c r="D4" s="20" t="n">
        <v>1</v>
      </c>
      <c r="E4" s="20" t="n">
        <v>1</v>
      </c>
      <c r="F4" s="39" t="s">
        <v>14</v>
      </c>
      <c r="G4" s="22" t="n">
        <v>24.99</v>
      </c>
      <c r="H4" s="23"/>
      <c r="I4" s="22" t="n">
        <v>4.75</v>
      </c>
      <c r="J4" s="23"/>
      <c r="K4" s="22" t="n">
        <f aca="false">SUM(G4:I4)</f>
        <v>29.74</v>
      </c>
      <c r="L4" s="23"/>
      <c r="M4" s="22" t="n">
        <f aca="false">K4/E4</f>
        <v>29.74</v>
      </c>
      <c r="N4" s="23"/>
      <c r="O4" s="22" t="n">
        <f aca="false">M4*D4</f>
        <v>29.74</v>
      </c>
      <c r="P4" s="23"/>
      <c r="Q4" s="5" t="n">
        <f aca="false">E4/D4</f>
        <v>1</v>
      </c>
    </row>
    <row r="5" s="19" customFormat="true" ht="16" hidden="false" customHeight="false" outlineLevel="0" collapsed="false">
      <c r="B5" s="19" t="s">
        <v>15</v>
      </c>
      <c r="C5" s="19" t="s">
        <v>16</v>
      </c>
      <c r="D5" s="20" t="n">
        <v>1</v>
      </c>
      <c r="E5" s="20" t="n">
        <v>40</v>
      </c>
      <c r="F5" s="39" t="s">
        <v>17</v>
      </c>
      <c r="G5" s="25" t="n">
        <v>3.28</v>
      </c>
      <c r="H5" s="26"/>
      <c r="I5" s="25"/>
      <c r="J5" s="26"/>
      <c r="K5" s="25" t="n">
        <f aca="false">SUM(G5:I5)</f>
        <v>3.28</v>
      </c>
      <c r="L5" s="26"/>
      <c r="M5" s="25" t="n">
        <f aca="false">K5/E5</f>
        <v>0.082</v>
      </c>
      <c r="N5" s="26"/>
      <c r="O5" s="25" t="n">
        <f aca="false">M5*D5</f>
        <v>0.082</v>
      </c>
      <c r="P5" s="26"/>
      <c r="Q5" s="5" t="n">
        <f aca="false">E5/D5</f>
        <v>40</v>
      </c>
    </row>
    <row r="6" s="19" customFormat="true" ht="16" hidden="false" customHeight="false" outlineLevel="0" collapsed="false">
      <c r="C6" s="19" t="s">
        <v>18</v>
      </c>
      <c r="D6" s="20" t="n">
        <v>9</v>
      </c>
      <c r="E6" s="20" t="n">
        <v>100</v>
      </c>
      <c r="F6" s="39" t="s">
        <v>19</v>
      </c>
      <c r="G6" s="25" t="n">
        <v>8.3</v>
      </c>
      <c r="H6" s="26"/>
      <c r="I6" s="25"/>
      <c r="J6" s="26"/>
      <c r="K6" s="25" t="n">
        <f aca="false">SUM(G6:I6)</f>
        <v>8.3</v>
      </c>
      <c r="L6" s="26"/>
      <c r="M6" s="25" t="n">
        <f aca="false">K6/E6</f>
        <v>0.083</v>
      </c>
      <c r="N6" s="26"/>
      <c r="O6" s="25" t="n">
        <f aca="false">M6*D6</f>
        <v>0.747</v>
      </c>
      <c r="P6" s="26"/>
      <c r="Q6" s="5" t="n">
        <f aca="false">E6/D6</f>
        <v>11.1111111111111</v>
      </c>
    </row>
    <row r="7" s="19" customFormat="true" ht="16" hidden="false" customHeight="false" outlineLevel="0" collapsed="false">
      <c r="C7" s="19" t="s">
        <v>20</v>
      </c>
      <c r="D7" s="20" t="n">
        <v>8</v>
      </c>
      <c r="E7" s="20" t="n">
        <v>100</v>
      </c>
      <c r="F7" s="39" t="s">
        <v>21</v>
      </c>
      <c r="G7" s="25" t="n">
        <v>7.7</v>
      </c>
      <c r="H7" s="26"/>
      <c r="I7" s="25"/>
      <c r="J7" s="26"/>
      <c r="K7" s="25" t="n">
        <f aca="false">SUM(G7:I7)</f>
        <v>7.7</v>
      </c>
      <c r="L7" s="26"/>
      <c r="M7" s="25" t="n">
        <f aca="false">K7/E7</f>
        <v>0.077</v>
      </c>
      <c r="N7" s="26"/>
      <c r="O7" s="25" t="n">
        <f aca="false">M7*D7</f>
        <v>0.616</v>
      </c>
      <c r="P7" s="26"/>
      <c r="Q7" s="5" t="n">
        <f aca="false">E7/D7</f>
        <v>12.5</v>
      </c>
    </row>
    <row r="8" s="19" customFormat="true" ht="16" hidden="false" customHeight="false" outlineLevel="0" collapsed="false">
      <c r="C8" s="19" t="s">
        <v>22</v>
      </c>
      <c r="D8" s="20" t="n">
        <v>1</v>
      </c>
      <c r="E8" s="20" t="n">
        <v>20</v>
      </c>
      <c r="F8" s="39" t="s">
        <v>23</v>
      </c>
      <c r="G8" s="25" t="n">
        <v>13.78</v>
      </c>
      <c r="H8" s="26"/>
      <c r="I8" s="25"/>
      <c r="J8" s="26"/>
      <c r="K8" s="25" t="n">
        <f aca="false">SUM(G8:I8)</f>
        <v>13.78</v>
      </c>
      <c r="L8" s="26"/>
      <c r="M8" s="25" t="n">
        <f aca="false">K8/E8</f>
        <v>0.689</v>
      </c>
      <c r="N8" s="26"/>
      <c r="O8" s="25" t="n">
        <f aca="false">M8*D8</f>
        <v>0.689</v>
      </c>
      <c r="P8" s="26"/>
      <c r="Q8" s="5" t="n">
        <f aca="false">E8/D8</f>
        <v>20</v>
      </c>
    </row>
    <row r="9" s="19" customFormat="true" ht="16" hidden="false" customHeight="false" outlineLevel="0" collapsed="false">
      <c r="B9" s="19" t="s">
        <v>24</v>
      </c>
      <c r="C9" s="19" t="s">
        <v>25</v>
      </c>
      <c r="D9" s="20" t="n">
        <v>36</v>
      </c>
      <c r="E9" s="20" t="n">
        <v>250</v>
      </c>
      <c r="F9" s="39" t="s">
        <v>26</v>
      </c>
      <c r="G9" s="25" t="n">
        <v>11</v>
      </c>
      <c r="H9" s="26"/>
      <c r="I9" s="25"/>
      <c r="J9" s="26"/>
      <c r="K9" s="25" t="n">
        <f aca="false">SUM(G9:I9)</f>
        <v>11</v>
      </c>
      <c r="L9" s="26"/>
      <c r="M9" s="25" t="n">
        <f aca="false">K9/E9</f>
        <v>0.044</v>
      </c>
      <c r="N9" s="26"/>
      <c r="O9" s="25" t="n">
        <f aca="false">M9*D9</f>
        <v>1.584</v>
      </c>
      <c r="P9" s="26"/>
      <c r="Q9" s="5" t="n">
        <f aca="false">E9/D9</f>
        <v>6.94444444444444</v>
      </c>
    </row>
    <row r="10" s="19" customFormat="true" ht="16" hidden="false" customHeight="false" outlineLevel="0" collapsed="false">
      <c r="C10" s="19" t="s">
        <v>27</v>
      </c>
      <c r="D10" s="20" t="n">
        <v>16</v>
      </c>
      <c r="E10" s="20" t="n">
        <v>100</v>
      </c>
      <c r="F10" s="39" t="s">
        <v>28</v>
      </c>
      <c r="G10" s="25" t="n">
        <v>7.3</v>
      </c>
      <c r="H10" s="26"/>
      <c r="I10" s="25"/>
      <c r="J10" s="26"/>
      <c r="K10" s="25" t="n">
        <f aca="false">SUM(G10:I10)</f>
        <v>7.3</v>
      </c>
      <c r="L10" s="26"/>
      <c r="M10" s="25" t="n">
        <f aca="false">K10/E10</f>
        <v>0.073</v>
      </c>
      <c r="N10" s="26"/>
      <c r="O10" s="25" t="n">
        <f aca="false">M10*D10</f>
        <v>1.168</v>
      </c>
      <c r="P10" s="26"/>
      <c r="Q10" s="5" t="n">
        <f aca="false">E10/D10</f>
        <v>6.25</v>
      </c>
    </row>
    <row r="11" s="19" customFormat="true" ht="16" hidden="false" customHeight="false" outlineLevel="0" collapsed="false">
      <c r="C11" s="19" t="s">
        <v>29</v>
      </c>
      <c r="D11" s="20" t="n">
        <v>8</v>
      </c>
      <c r="E11" s="20" t="n">
        <v>200</v>
      </c>
      <c r="F11" s="39" t="s">
        <v>30</v>
      </c>
      <c r="G11" s="25" t="n">
        <v>18.4</v>
      </c>
      <c r="H11" s="26"/>
      <c r="I11" s="25"/>
      <c r="J11" s="26"/>
      <c r="K11" s="25" t="n">
        <f aca="false">SUM(G11:I11)</f>
        <v>18.4</v>
      </c>
      <c r="L11" s="26"/>
      <c r="M11" s="25" t="n">
        <f aca="false">K11/E11</f>
        <v>0.092</v>
      </c>
      <c r="N11" s="26"/>
      <c r="O11" s="25" t="n">
        <f aca="false">M11*D11</f>
        <v>0.736</v>
      </c>
      <c r="P11" s="26"/>
      <c r="Q11" s="5" t="n">
        <f aca="false">E11/D11</f>
        <v>25</v>
      </c>
    </row>
    <row r="12" s="19" customFormat="true" ht="16" hidden="false" customHeight="false" outlineLevel="0" collapsed="false">
      <c r="C12" s="19" t="s">
        <v>31</v>
      </c>
      <c r="D12" s="20" t="n">
        <v>8</v>
      </c>
      <c r="E12" s="20" t="n">
        <v>100</v>
      </c>
      <c r="F12" s="39" t="s">
        <v>32</v>
      </c>
      <c r="G12" s="25" t="n">
        <v>4.1</v>
      </c>
      <c r="H12" s="26"/>
      <c r="I12" s="25"/>
      <c r="J12" s="26"/>
      <c r="K12" s="25" t="n">
        <f aca="false">SUM(G12:I12)</f>
        <v>4.1</v>
      </c>
      <c r="L12" s="26"/>
      <c r="M12" s="25" t="n">
        <f aca="false">K12/E12</f>
        <v>0.041</v>
      </c>
      <c r="N12" s="26"/>
      <c r="O12" s="25" t="n">
        <f aca="false">M12*D12</f>
        <v>0.328</v>
      </c>
      <c r="P12" s="26"/>
      <c r="Q12" s="5" t="n">
        <f aca="false">E12/D12</f>
        <v>12.5</v>
      </c>
    </row>
    <row r="13" s="19" customFormat="true" ht="16" hidden="false" customHeight="false" outlineLevel="0" collapsed="false">
      <c r="B13" s="19" t="s">
        <v>33</v>
      </c>
      <c r="C13" s="19" t="s">
        <v>34</v>
      </c>
      <c r="D13" s="20" t="n">
        <v>16</v>
      </c>
      <c r="E13" s="20" t="n">
        <v>400</v>
      </c>
      <c r="F13" s="24" t="s">
        <v>35</v>
      </c>
      <c r="G13" s="25" t="n">
        <v>7.5</v>
      </c>
      <c r="H13" s="26"/>
      <c r="I13" s="25" t="n">
        <v>2.75</v>
      </c>
      <c r="J13" s="26"/>
      <c r="K13" s="25" t="n">
        <f aca="false">SUM(G13:I13)</f>
        <v>10.25</v>
      </c>
      <c r="L13" s="26"/>
      <c r="M13" s="25" t="n">
        <f aca="false">K13/E13</f>
        <v>0.025625</v>
      </c>
      <c r="N13" s="26"/>
      <c r="O13" s="25" t="n">
        <f aca="false">M13*D13</f>
        <v>0.41</v>
      </c>
      <c r="P13" s="26"/>
      <c r="Q13" s="5" t="n">
        <f aca="false">E13/D13</f>
        <v>25</v>
      </c>
    </row>
    <row r="14" s="19" customFormat="true" ht="16" hidden="false" customHeight="false" outlineLevel="0" collapsed="false">
      <c r="B14" s="19" t="s">
        <v>36</v>
      </c>
      <c r="C14" s="19" t="s">
        <v>37</v>
      </c>
      <c r="D14" s="20" t="n">
        <v>4</v>
      </c>
      <c r="E14" s="20" t="n">
        <v>200</v>
      </c>
      <c r="F14" s="39" t="s">
        <v>38</v>
      </c>
      <c r="G14" s="25" t="n">
        <v>4</v>
      </c>
      <c r="H14" s="26"/>
      <c r="I14" s="25"/>
      <c r="J14" s="26"/>
      <c r="K14" s="25" t="n">
        <f aca="false">SUM(G14:I14)</f>
        <v>4</v>
      </c>
      <c r="L14" s="26"/>
      <c r="M14" s="25" t="n">
        <f aca="false">K14/E14</f>
        <v>0.02</v>
      </c>
      <c r="N14" s="26"/>
      <c r="O14" s="25" t="n">
        <f aca="false">M14*D14</f>
        <v>0.08</v>
      </c>
      <c r="P14" s="26"/>
      <c r="Q14" s="5" t="n">
        <f aca="false">E14/D14</f>
        <v>50</v>
      </c>
    </row>
    <row r="15" s="19" customFormat="true" ht="16" hidden="false" customHeight="false" outlineLevel="0" collapsed="false">
      <c r="C15" s="19" t="s">
        <v>39</v>
      </c>
      <c r="D15" s="20" t="n">
        <v>4</v>
      </c>
      <c r="E15" s="20" t="n">
        <v>200</v>
      </c>
      <c r="F15" s="39" t="s">
        <v>40</v>
      </c>
      <c r="G15" s="25" t="n">
        <v>4</v>
      </c>
      <c r="H15" s="26"/>
      <c r="I15" s="25"/>
      <c r="J15" s="26"/>
      <c r="K15" s="25" t="n">
        <f aca="false">SUM(G15:I15)</f>
        <v>4</v>
      </c>
      <c r="L15" s="26"/>
      <c r="M15" s="25" t="n">
        <f aca="false">K15/E15</f>
        <v>0.02</v>
      </c>
      <c r="N15" s="26"/>
      <c r="O15" s="25" t="n">
        <f aca="false">M15*D15</f>
        <v>0.08</v>
      </c>
      <c r="P15" s="26"/>
      <c r="Q15" s="5" t="n">
        <f aca="false">E15/D15</f>
        <v>50</v>
      </c>
    </row>
    <row r="16" s="19" customFormat="true" ht="16" hidden="false" customHeight="false" outlineLevel="0" collapsed="false">
      <c r="C16" s="19" t="s">
        <v>41</v>
      </c>
      <c r="D16" s="20" t="n">
        <v>25</v>
      </c>
      <c r="E16" s="20" t="n">
        <v>600</v>
      </c>
      <c r="F16" s="39" t="s">
        <v>42</v>
      </c>
      <c r="G16" s="25" t="n">
        <v>12</v>
      </c>
      <c r="H16" s="26"/>
      <c r="I16" s="25"/>
      <c r="J16" s="26"/>
      <c r="K16" s="25" t="n">
        <f aca="false">SUM(G16:I16)</f>
        <v>12</v>
      </c>
      <c r="L16" s="26"/>
      <c r="M16" s="25" t="n">
        <f aca="false">K16/E16</f>
        <v>0.02</v>
      </c>
      <c r="N16" s="26"/>
      <c r="O16" s="25" t="n">
        <f aca="false">M16*D16</f>
        <v>0.5</v>
      </c>
      <c r="P16" s="26"/>
      <c r="Q16" s="5" t="n">
        <f aca="false">E16/D16</f>
        <v>24</v>
      </c>
    </row>
    <row r="17" s="19" customFormat="true" ht="16" hidden="false" customHeight="false" outlineLevel="0" collapsed="false">
      <c r="C17" s="19" t="s">
        <v>43</v>
      </c>
      <c r="D17" s="20" t="n">
        <v>34</v>
      </c>
      <c r="E17" s="20" t="n">
        <v>600</v>
      </c>
      <c r="F17" s="39" t="s">
        <v>44</v>
      </c>
      <c r="G17" s="25" t="n">
        <v>12</v>
      </c>
      <c r="H17" s="26"/>
      <c r="I17" s="25"/>
      <c r="J17" s="26"/>
      <c r="K17" s="25" t="n">
        <f aca="false">SUM(G17:I17)</f>
        <v>12</v>
      </c>
      <c r="L17" s="26"/>
      <c r="M17" s="25" t="n">
        <f aca="false">K17/E17</f>
        <v>0.02</v>
      </c>
      <c r="N17" s="26"/>
      <c r="O17" s="25" t="n">
        <f aca="false">M17*D17</f>
        <v>0.68</v>
      </c>
      <c r="P17" s="26"/>
      <c r="Q17" s="5" t="n">
        <f aca="false">E17/D17</f>
        <v>17.6470588235294</v>
      </c>
    </row>
    <row r="18" s="19" customFormat="true" ht="16" hidden="false" customHeight="false" outlineLevel="0" collapsed="false">
      <c r="C18" s="19" t="s">
        <v>45</v>
      </c>
      <c r="D18" s="20" t="n">
        <v>20</v>
      </c>
      <c r="E18" s="20" t="n">
        <v>600</v>
      </c>
      <c r="F18" s="39" t="s">
        <v>46</v>
      </c>
      <c r="G18" s="25" t="n">
        <v>12</v>
      </c>
      <c r="H18" s="26"/>
      <c r="I18" s="25"/>
      <c r="J18" s="26"/>
      <c r="K18" s="25" t="n">
        <f aca="false">SUM(G18:I18)</f>
        <v>12</v>
      </c>
      <c r="L18" s="26"/>
      <c r="M18" s="25" t="n">
        <f aca="false">K18/E18</f>
        <v>0.02</v>
      </c>
      <c r="N18" s="26"/>
      <c r="O18" s="25" t="n">
        <f aca="false">M18*D18</f>
        <v>0.4</v>
      </c>
      <c r="P18" s="26"/>
      <c r="Q18" s="5" t="n">
        <f aca="false">E18/D18</f>
        <v>30</v>
      </c>
    </row>
    <row r="19" s="19" customFormat="true" ht="16" hidden="false" customHeight="false" outlineLevel="0" collapsed="false">
      <c r="C19" s="19" t="s">
        <v>47</v>
      </c>
      <c r="D19" s="20" t="n">
        <v>1</v>
      </c>
      <c r="E19" s="20" t="n">
        <v>200</v>
      </c>
      <c r="F19" s="39" t="s">
        <v>48</v>
      </c>
      <c r="G19" s="25" t="n">
        <v>4</v>
      </c>
      <c r="H19" s="26"/>
      <c r="I19" s="25"/>
      <c r="J19" s="26"/>
      <c r="K19" s="25" t="n">
        <f aca="false">SUM(G19:I19)</f>
        <v>4</v>
      </c>
      <c r="L19" s="26"/>
      <c r="M19" s="25" t="n">
        <f aca="false">K19/E19</f>
        <v>0.02</v>
      </c>
      <c r="N19" s="26"/>
      <c r="O19" s="25" t="n">
        <f aca="false">M19*D19</f>
        <v>0.02</v>
      </c>
      <c r="P19" s="26"/>
      <c r="Q19" s="5" t="n">
        <f aca="false">E19/D19</f>
        <v>200</v>
      </c>
    </row>
    <row r="20" s="19" customFormat="true" ht="16" hidden="false" customHeight="false" outlineLevel="0" collapsed="false">
      <c r="B20" s="19" t="s">
        <v>49</v>
      </c>
      <c r="C20" s="19" t="s">
        <v>50</v>
      </c>
      <c r="D20" s="20" t="n">
        <v>10</v>
      </c>
      <c r="E20" s="20" t="n">
        <v>200</v>
      </c>
      <c r="F20" s="39" t="s">
        <v>51</v>
      </c>
      <c r="G20" s="25" t="n">
        <v>16</v>
      </c>
      <c r="H20" s="26"/>
      <c r="I20" s="25"/>
      <c r="J20" s="26"/>
      <c r="K20" s="25" t="n">
        <f aca="false">SUM(G20:I20)</f>
        <v>16</v>
      </c>
      <c r="L20" s="26"/>
      <c r="M20" s="25" t="n">
        <f aca="false">K20/E20</f>
        <v>0.08</v>
      </c>
      <c r="N20" s="26"/>
      <c r="O20" s="25" t="n">
        <f aca="false">M20*D20</f>
        <v>0.8</v>
      </c>
      <c r="P20" s="26"/>
      <c r="Q20" s="5" t="n">
        <f aca="false">E20/D20</f>
        <v>20</v>
      </c>
    </row>
    <row r="21" s="19" customFormat="true" ht="16" hidden="false" customHeight="false" outlineLevel="0" collapsed="false">
      <c r="B21" s="19" t="s">
        <v>52</v>
      </c>
      <c r="C21" s="19" t="s">
        <v>53</v>
      </c>
      <c r="D21" s="20" t="n">
        <v>4</v>
      </c>
      <c r="E21" s="20" t="n">
        <v>100</v>
      </c>
      <c r="F21" s="39" t="s">
        <v>184</v>
      </c>
      <c r="G21" s="25" t="n">
        <v>9.1</v>
      </c>
      <c r="H21" s="26"/>
      <c r="I21" s="25" t="n">
        <v>6.32</v>
      </c>
      <c r="J21" s="26"/>
      <c r="K21" s="25" t="n">
        <f aca="false">SUM(G21:I21)</f>
        <v>15.42</v>
      </c>
      <c r="L21" s="26"/>
      <c r="M21" s="25" t="n">
        <f aca="false">K21/E21</f>
        <v>0.1542</v>
      </c>
      <c r="N21" s="26"/>
      <c r="O21" s="25" t="n">
        <f aca="false">M21*D21</f>
        <v>0.6168</v>
      </c>
      <c r="P21" s="26"/>
      <c r="Q21" s="5" t="n">
        <f aca="false">E21/D21</f>
        <v>25</v>
      </c>
    </row>
    <row r="22" s="19" customFormat="true" ht="16" hidden="false" customHeight="false" outlineLevel="0" collapsed="false">
      <c r="B22" s="19" t="s">
        <v>55</v>
      </c>
      <c r="C22" s="19" t="s">
        <v>56</v>
      </c>
      <c r="D22" s="20" t="n">
        <v>2</v>
      </c>
      <c r="E22" s="20" t="n">
        <v>50</v>
      </c>
      <c r="F22" s="39" t="s">
        <v>57</v>
      </c>
      <c r="G22" s="25" t="n">
        <v>35</v>
      </c>
      <c r="H22" s="26"/>
      <c r="I22" s="25"/>
      <c r="J22" s="26"/>
      <c r="K22" s="25" t="n">
        <f aca="false">SUM(G22:I22)</f>
        <v>35</v>
      </c>
      <c r="L22" s="26"/>
      <c r="M22" s="25" t="n">
        <f aca="false">K22/E22</f>
        <v>0.7</v>
      </c>
      <c r="N22" s="26"/>
      <c r="O22" s="25" t="n">
        <f aca="false">M22*D22</f>
        <v>1.4</v>
      </c>
      <c r="P22" s="26"/>
      <c r="Q22" s="5" t="n">
        <f aca="false">E22/D22</f>
        <v>25</v>
      </c>
    </row>
    <row r="23" s="19" customFormat="true" ht="16" hidden="false" customHeight="false" outlineLevel="0" collapsed="false">
      <c r="C23" s="19" t="s">
        <v>58</v>
      </c>
      <c r="D23" s="20" t="n">
        <v>1</v>
      </c>
      <c r="E23" s="20" t="n">
        <v>50</v>
      </c>
      <c r="F23" s="39" t="s">
        <v>59</v>
      </c>
      <c r="G23" s="25" t="n">
        <v>4.4</v>
      </c>
      <c r="H23" s="26"/>
      <c r="I23" s="25" t="n">
        <v>3.08</v>
      </c>
      <c r="J23" s="26"/>
      <c r="K23" s="25" t="n">
        <f aca="false">SUM(G23:I23)</f>
        <v>7.48</v>
      </c>
      <c r="L23" s="26"/>
      <c r="M23" s="25" t="n">
        <f aca="false">K23/E23</f>
        <v>0.1496</v>
      </c>
      <c r="N23" s="26"/>
      <c r="O23" s="25" t="n">
        <f aca="false">M23*D23</f>
        <v>0.1496</v>
      </c>
      <c r="P23" s="26"/>
      <c r="Q23" s="5" t="n">
        <f aca="false">E23/D23</f>
        <v>50</v>
      </c>
    </row>
    <row r="24" s="19" customFormat="true" ht="16" hidden="false" customHeight="false" outlineLevel="0" collapsed="false">
      <c r="B24" s="19" t="s">
        <v>60</v>
      </c>
      <c r="C24" s="19" t="s">
        <v>61</v>
      </c>
      <c r="D24" s="20" t="n">
        <v>5</v>
      </c>
      <c r="E24" s="20" t="n">
        <v>500</v>
      </c>
      <c r="F24" s="39" t="s">
        <v>185</v>
      </c>
      <c r="G24" s="25" t="n">
        <v>6.75</v>
      </c>
      <c r="H24" s="26"/>
      <c r="I24" s="25"/>
      <c r="J24" s="26"/>
      <c r="K24" s="25" t="n">
        <f aca="false">SUM(G24:I24)</f>
        <v>6.75</v>
      </c>
      <c r="L24" s="26"/>
      <c r="M24" s="25" t="n">
        <f aca="false">K24/E24</f>
        <v>0.0135</v>
      </c>
      <c r="N24" s="26"/>
      <c r="O24" s="25" t="n">
        <f aca="false">M24*D24</f>
        <v>0.0675</v>
      </c>
      <c r="P24" s="26"/>
      <c r="Q24" s="5" t="n">
        <f aca="false">E24/D24</f>
        <v>100</v>
      </c>
    </row>
    <row r="25" s="19" customFormat="true" ht="16" hidden="false" customHeight="false" outlineLevel="0" collapsed="false">
      <c r="B25" s="19" t="s">
        <v>63</v>
      </c>
      <c r="C25" s="19" t="s">
        <v>64</v>
      </c>
      <c r="D25" s="20" t="n">
        <v>2</v>
      </c>
      <c r="E25" s="20" t="n">
        <v>600</v>
      </c>
      <c r="F25" s="39" t="s">
        <v>186</v>
      </c>
      <c r="G25" s="25" t="n">
        <v>22.79</v>
      </c>
      <c r="H25" s="26"/>
      <c r="I25" s="25" t="n">
        <v>7.11</v>
      </c>
      <c r="J25" s="26"/>
      <c r="K25" s="25" t="n">
        <f aca="false">SUM(G25:I25)</f>
        <v>29.9</v>
      </c>
      <c r="L25" s="26"/>
      <c r="M25" s="25" t="n">
        <f aca="false">K25/E25</f>
        <v>0.0498333333333333</v>
      </c>
      <c r="N25" s="26"/>
      <c r="O25" s="25" t="n">
        <f aca="false">M25*D25</f>
        <v>0.0996666666666667</v>
      </c>
      <c r="P25" s="26"/>
      <c r="Q25" s="5" t="n">
        <f aca="false">E25/D25</f>
        <v>300</v>
      </c>
    </row>
    <row r="26" s="19" customFormat="true" ht="16" hidden="false" customHeight="false" outlineLevel="0" collapsed="false">
      <c r="B26" s="19" t="s">
        <v>66</v>
      </c>
      <c r="C26" s="19" t="s">
        <v>67</v>
      </c>
      <c r="D26" s="20" t="n">
        <v>8</v>
      </c>
      <c r="E26" s="20" t="n">
        <v>50</v>
      </c>
      <c r="F26" s="39" t="s">
        <v>187</v>
      </c>
      <c r="G26" s="25" t="n">
        <v>12.25</v>
      </c>
      <c r="H26" s="26"/>
      <c r="I26" s="25" t="n">
        <v>2.63</v>
      </c>
      <c r="J26" s="26"/>
      <c r="K26" s="25" t="n">
        <f aca="false">SUM(G26:I26)</f>
        <v>14.88</v>
      </c>
      <c r="L26" s="26"/>
      <c r="M26" s="25" t="n">
        <f aca="false">K26/E26</f>
        <v>0.2976</v>
      </c>
      <c r="N26" s="26"/>
      <c r="O26" s="25" t="n">
        <f aca="false">M26*D26</f>
        <v>2.3808</v>
      </c>
      <c r="P26" s="26"/>
      <c r="Q26" s="5" t="n">
        <f aca="false">E26/D26</f>
        <v>6.25</v>
      </c>
    </row>
    <row r="27" s="19" customFormat="true" ht="16" hidden="false" customHeight="false" outlineLevel="0" collapsed="false">
      <c r="C27" s="19" t="s">
        <v>69</v>
      </c>
      <c r="D27" s="20" t="n">
        <v>1</v>
      </c>
      <c r="E27" s="20" t="n">
        <v>30</v>
      </c>
      <c r="F27" s="39" t="s">
        <v>188</v>
      </c>
      <c r="G27" s="25" t="n">
        <v>6.5</v>
      </c>
      <c r="H27" s="26"/>
      <c r="I27" s="25" t="n">
        <v>3.41</v>
      </c>
      <c r="J27" s="26"/>
      <c r="K27" s="25" t="n">
        <f aca="false">SUM(G27:I27)</f>
        <v>9.91</v>
      </c>
      <c r="L27" s="26"/>
      <c r="M27" s="25" t="n">
        <f aca="false">K27/E27</f>
        <v>0.330333333333333</v>
      </c>
      <c r="N27" s="26"/>
      <c r="O27" s="25" t="n">
        <f aca="false">M27*D27</f>
        <v>0.330333333333333</v>
      </c>
      <c r="P27" s="26"/>
      <c r="Q27" s="5" t="n">
        <f aca="false">E27/D27</f>
        <v>30</v>
      </c>
    </row>
    <row r="28" s="19" customFormat="true" ht="16" hidden="false" customHeight="false" outlineLevel="0" collapsed="false">
      <c r="C28" s="19" t="s">
        <v>71</v>
      </c>
      <c r="D28" s="20" t="n">
        <v>5</v>
      </c>
      <c r="E28" s="20" t="n">
        <v>100</v>
      </c>
      <c r="F28" s="39" t="s">
        <v>189</v>
      </c>
      <c r="G28" s="25" t="n">
        <v>9.4</v>
      </c>
      <c r="H28" s="26"/>
      <c r="I28" s="25" t="n">
        <v>4.84</v>
      </c>
      <c r="J28" s="26"/>
      <c r="K28" s="25" t="n">
        <f aca="false">SUM(G28:I28)</f>
        <v>14.24</v>
      </c>
      <c r="L28" s="26"/>
      <c r="M28" s="25" t="n">
        <f aca="false">K28/E28</f>
        <v>0.1424</v>
      </c>
      <c r="N28" s="26"/>
      <c r="O28" s="25" t="n">
        <f aca="false">M28*D28</f>
        <v>0.712</v>
      </c>
      <c r="P28" s="26"/>
      <c r="Q28" s="5" t="n">
        <f aca="false">E28/D28</f>
        <v>20</v>
      </c>
    </row>
    <row r="29" s="19" customFormat="true" ht="16" hidden="false" customHeight="false" outlineLevel="0" collapsed="false">
      <c r="C29" s="19" t="s">
        <v>73</v>
      </c>
      <c r="D29" s="20" t="n">
        <v>11</v>
      </c>
      <c r="E29" s="20" t="n">
        <v>100</v>
      </c>
      <c r="F29" s="39" t="s">
        <v>190</v>
      </c>
      <c r="G29" s="25" t="n">
        <v>6</v>
      </c>
      <c r="H29" s="26"/>
      <c r="I29" s="25" t="n">
        <v>5.35</v>
      </c>
      <c r="J29" s="26"/>
      <c r="K29" s="25" t="n">
        <f aca="false">SUM(G29:I29)</f>
        <v>11.35</v>
      </c>
      <c r="L29" s="26"/>
      <c r="M29" s="25" t="n">
        <f aca="false">K29/E29</f>
        <v>0.1135</v>
      </c>
      <c r="N29" s="26"/>
      <c r="O29" s="25" t="n">
        <f aca="false">M29*D29</f>
        <v>1.2485</v>
      </c>
      <c r="P29" s="26"/>
      <c r="Q29" s="5" t="n">
        <f aca="false">E29/D29</f>
        <v>9.09090909090909</v>
      </c>
    </row>
    <row r="30" s="19" customFormat="true" ht="16" hidden="false" customHeight="false" outlineLevel="0" collapsed="false">
      <c r="C30" s="19" t="s">
        <v>75</v>
      </c>
      <c r="D30" s="20" t="n">
        <v>4</v>
      </c>
      <c r="E30" s="20" t="n">
        <v>10</v>
      </c>
      <c r="F30" s="39" t="s">
        <v>191</v>
      </c>
      <c r="G30" s="25" t="n">
        <v>24.7</v>
      </c>
      <c r="H30" s="26"/>
      <c r="I30" s="25" t="n">
        <v>11.15</v>
      </c>
      <c r="J30" s="26"/>
      <c r="K30" s="25" t="n">
        <f aca="false">SUM(G30:I30)</f>
        <v>35.85</v>
      </c>
      <c r="L30" s="26"/>
      <c r="M30" s="25" t="n">
        <f aca="false">K30/E30</f>
        <v>3.585</v>
      </c>
      <c r="N30" s="26"/>
      <c r="O30" s="25" t="n">
        <f aca="false">M30*D30</f>
        <v>14.34</v>
      </c>
      <c r="P30" s="26"/>
      <c r="Q30" s="5" t="n">
        <f aca="false">E30/D30</f>
        <v>2.5</v>
      </c>
    </row>
    <row r="31" s="19" customFormat="true" ht="16" hidden="false" customHeight="false" outlineLevel="0" collapsed="false">
      <c r="C31" s="19" t="s">
        <v>192</v>
      </c>
      <c r="D31" s="20" t="n">
        <v>8</v>
      </c>
      <c r="E31" s="20" t="n">
        <v>8</v>
      </c>
      <c r="F31" s="39" t="s">
        <v>78</v>
      </c>
      <c r="G31" s="25" t="n">
        <v>120</v>
      </c>
      <c r="H31" s="26"/>
      <c r="I31" s="25"/>
      <c r="J31" s="26"/>
      <c r="K31" s="25" t="n">
        <f aca="false">SUM(G31:I31)</f>
        <v>120</v>
      </c>
      <c r="L31" s="26"/>
      <c r="M31" s="25" t="n">
        <f aca="false">K31/E31</f>
        <v>15</v>
      </c>
      <c r="N31" s="26"/>
      <c r="O31" s="25" t="n">
        <f aca="false">M31*D31</f>
        <v>120</v>
      </c>
      <c r="P31" s="26"/>
      <c r="Q31" s="5" t="n">
        <f aca="false">E31/D31</f>
        <v>1</v>
      </c>
    </row>
    <row r="32" s="19" customFormat="true" ht="16" hidden="false" customHeight="false" outlineLevel="0" collapsed="false">
      <c r="B32" s="19" t="s">
        <v>79</v>
      </c>
      <c r="C32" s="19" t="s">
        <v>80</v>
      </c>
      <c r="D32" s="20" t="n">
        <v>9</v>
      </c>
      <c r="E32" s="20" t="n">
        <v>10</v>
      </c>
      <c r="F32" s="39" t="s">
        <v>81</v>
      </c>
      <c r="G32" s="25" t="n">
        <v>7.5</v>
      </c>
      <c r="H32" s="26"/>
      <c r="I32" s="25"/>
      <c r="J32" s="26"/>
      <c r="K32" s="25" t="n">
        <f aca="false">SUM(G32:I32)</f>
        <v>7.5</v>
      </c>
      <c r="L32" s="26"/>
      <c r="M32" s="25" t="n">
        <f aca="false">K32/E32</f>
        <v>0.75</v>
      </c>
      <c r="N32" s="26"/>
      <c r="O32" s="25" t="n">
        <f aca="false">M32*D32</f>
        <v>6.75</v>
      </c>
      <c r="P32" s="26"/>
      <c r="Q32" s="5" t="n">
        <f aca="false">E32/D32</f>
        <v>1.11111111111111</v>
      </c>
    </row>
    <row r="33" s="19" customFormat="true" ht="16" hidden="false" customHeight="false" outlineLevel="0" collapsed="false">
      <c r="C33" s="19" t="s">
        <v>82</v>
      </c>
      <c r="D33" s="20" t="n">
        <v>16</v>
      </c>
      <c r="E33" s="20" t="n">
        <v>20</v>
      </c>
      <c r="F33" s="39" t="s">
        <v>83</v>
      </c>
      <c r="G33" s="25" t="n">
        <v>19</v>
      </c>
      <c r="H33" s="26"/>
      <c r="I33" s="25"/>
      <c r="J33" s="26"/>
      <c r="K33" s="25" t="n">
        <f aca="false">SUM(G33:I33)</f>
        <v>19</v>
      </c>
      <c r="L33" s="26"/>
      <c r="M33" s="25" t="n">
        <f aca="false">K33/E33</f>
        <v>0.95</v>
      </c>
      <c r="N33" s="26"/>
      <c r="O33" s="25" t="n">
        <f aca="false">M33*D33</f>
        <v>15.2</v>
      </c>
      <c r="P33" s="26"/>
      <c r="Q33" s="5" t="n">
        <f aca="false">E33/D33</f>
        <v>1.25</v>
      </c>
    </row>
    <row r="34" s="19" customFormat="true" ht="16" hidden="false" customHeight="false" outlineLevel="0" collapsed="false">
      <c r="C34" s="19" t="s">
        <v>84</v>
      </c>
      <c r="D34" s="20" t="n">
        <v>8</v>
      </c>
      <c r="E34" s="20" t="n">
        <v>10</v>
      </c>
      <c r="F34" s="39" t="s">
        <v>85</v>
      </c>
      <c r="G34" s="25" t="n">
        <v>12.5</v>
      </c>
      <c r="H34" s="26"/>
      <c r="I34" s="25"/>
      <c r="J34" s="26"/>
      <c r="K34" s="25" t="n">
        <f aca="false">SUM(G34:I34)</f>
        <v>12.5</v>
      </c>
      <c r="L34" s="26"/>
      <c r="M34" s="25" t="n">
        <f aca="false">K34/E34</f>
        <v>1.25</v>
      </c>
      <c r="N34" s="26"/>
      <c r="O34" s="25" t="n">
        <f aca="false">M34*D34</f>
        <v>10</v>
      </c>
      <c r="P34" s="26"/>
      <c r="Q34" s="5" t="n">
        <f aca="false">E34/D34</f>
        <v>1.25</v>
      </c>
    </row>
    <row r="35" s="19" customFormat="true" ht="16" hidden="false" customHeight="false" outlineLevel="0" collapsed="false">
      <c r="C35" s="19" t="s">
        <v>86</v>
      </c>
      <c r="D35" s="20" t="n">
        <v>4</v>
      </c>
      <c r="E35" s="20" t="n">
        <v>10</v>
      </c>
      <c r="F35" s="39" t="s">
        <v>87</v>
      </c>
      <c r="G35" s="25" t="n">
        <v>14.5</v>
      </c>
      <c r="H35" s="26"/>
      <c r="I35" s="25"/>
      <c r="J35" s="26"/>
      <c r="K35" s="25" t="n">
        <f aca="false">SUM(G35:I35)</f>
        <v>14.5</v>
      </c>
      <c r="L35" s="26"/>
      <c r="M35" s="25" t="n">
        <f aca="false">K35/E35</f>
        <v>1.45</v>
      </c>
      <c r="N35" s="26"/>
      <c r="O35" s="25" t="n">
        <f aca="false">M35*D35</f>
        <v>5.8</v>
      </c>
      <c r="P35" s="26"/>
      <c r="Q35" s="5" t="n">
        <f aca="false">E35/D35</f>
        <v>2.5</v>
      </c>
    </row>
    <row r="36" s="19" customFormat="true" ht="16" hidden="false" customHeight="false" outlineLevel="0" collapsed="false">
      <c r="B36" s="19" t="s">
        <v>88</v>
      </c>
      <c r="C36" s="19" t="s">
        <v>89</v>
      </c>
      <c r="D36" s="20" t="n">
        <v>4</v>
      </c>
      <c r="E36" s="20" t="n">
        <v>4</v>
      </c>
      <c r="F36" s="39" t="s">
        <v>90</v>
      </c>
      <c r="G36" s="25" t="n">
        <v>17</v>
      </c>
      <c r="H36" s="26"/>
      <c r="I36" s="25"/>
      <c r="J36" s="26"/>
      <c r="K36" s="25" t="n">
        <f aca="false">SUM(G36:I36)</f>
        <v>17</v>
      </c>
      <c r="L36" s="26"/>
      <c r="M36" s="25" t="n">
        <f aca="false">K36/E36</f>
        <v>4.25</v>
      </c>
      <c r="N36" s="26"/>
      <c r="O36" s="25" t="n">
        <f aca="false">M36*D36</f>
        <v>17</v>
      </c>
      <c r="P36" s="26"/>
      <c r="Q36" s="5" t="n">
        <f aca="false">E36/D36</f>
        <v>1</v>
      </c>
    </row>
    <row r="37" s="19" customFormat="true" ht="16" hidden="false" customHeight="false" outlineLevel="0" collapsed="false">
      <c r="B37" s="19" t="s">
        <v>91</v>
      </c>
      <c r="C37" s="19" t="s">
        <v>50</v>
      </c>
      <c r="D37" s="20" t="n">
        <v>5</v>
      </c>
      <c r="E37" s="20" t="n">
        <v>200</v>
      </c>
      <c r="F37" s="39" t="s">
        <v>193</v>
      </c>
      <c r="G37" s="25" t="n">
        <v>7.1</v>
      </c>
      <c r="H37" s="26"/>
      <c r="I37" s="25" t="n">
        <v>4.21</v>
      </c>
      <c r="J37" s="26"/>
      <c r="K37" s="25" t="n">
        <f aca="false">SUM(G37:I37)</f>
        <v>11.31</v>
      </c>
      <c r="L37" s="26"/>
      <c r="M37" s="25" t="n">
        <f aca="false">K37/E37</f>
        <v>0.05655</v>
      </c>
      <c r="N37" s="26"/>
      <c r="O37" s="25" t="n">
        <f aca="false">M37*D37</f>
        <v>0.28275</v>
      </c>
      <c r="P37" s="26"/>
      <c r="Q37" s="5" t="n">
        <f aca="false">E37/D37</f>
        <v>40</v>
      </c>
    </row>
    <row r="38" s="19" customFormat="true" ht="16" hidden="false" customHeight="false" outlineLevel="0" collapsed="false">
      <c r="B38" s="19" t="s">
        <v>93</v>
      </c>
      <c r="C38" s="19" t="s">
        <v>94</v>
      </c>
      <c r="D38" s="20" t="n">
        <v>4</v>
      </c>
      <c r="E38" s="20" t="n">
        <v>56</v>
      </c>
      <c r="F38" s="39" t="s">
        <v>194</v>
      </c>
      <c r="G38" s="25" t="n">
        <v>8.9</v>
      </c>
      <c r="H38" s="26"/>
      <c r="I38" s="25" t="n">
        <v>10.44</v>
      </c>
      <c r="J38" s="26"/>
      <c r="K38" s="25" t="n">
        <f aca="false">SUM(G38:I38)</f>
        <v>19.34</v>
      </c>
      <c r="L38" s="26"/>
      <c r="M38" s="25" t="n">
        <f aca="false">K38/E38</f>
        <v>0.345357142857143</v>
      </c>
      <c r="N38" s="26"/>
      <c r="O38" s="25" t="n">
        <f aca="false">M38*D38</f>
        <v>1.38142857142857</v>
      </c>
      <c r="P38" s="26"/>
      <c r="Q38" s="5" t="n">
        <f aca="false">E38/D38</f>
        <v>14</v>
      </c>
    </row>
    <row r="39" s="19" customFormat="true" ht="16" hidden="false" customHeight="false" outlineLevel="0" collapsed="false">
      <c r="B39" s="19" t="s">
        <v>96</v>
      </c>
      <c r="C39" s="19" t="s">
        <v>97</v>
      </c>
      <c r="D39" s="20" t="n">
        <v>1</v>
      </c>
      <c r="E39" s="20" t="n">
        <v>5</v>
      </c>
      <c r="F39" s="39" t="s">
        <v>98</v>
      </c>
      <c r="G39" s="25" t="n">
        <v>27.25</v>
      </c>
      <c r="H39" s="26"/>
      <c r="I39" s="25" t="n">
        <v>11.45</v>
      </c>
      <c r="J39" s="26"/>
      <c r="K39" s="25" t="n">
        <f aca="false">SUM(G39:I39)</f>
        <v>38.7</v>
      </c>
      <c r="L39" s="26"/>
      <c r="M39" s="25" t="n">
        <f aca="false">K39/E39</f>
        <v>7.74</v>
      </c>
      <c r="N39" s="26"/>
      <c r="O39" s="25" t="n">
        <f aca="false">M39*D39</f>
        <v>7.74</v>
      </c>
      <c r="P39" s="26"/>
      <c r="Q39" s="5" t="n">
        <f aca="false">E39/D39</f>
        <v>5</v>
      </c>
    </row>
    <row r="40" s="19" customFormat="true" ht="16" hidden="false" customHeight="false" outlineLevel="0" collapsed="false">
      <c r="B40" s="19" t="s">
        <v>99</v>
      </c>
      <c r="C40" s="19" t="s">
        <v>100</v>
      </c>
      <c r="D40" s="20" t="n">
        <v>1</v>
      </c>
      <c r="E40" s="20" t="n">
        <v>500</v>
      </c>
      <c r="F40" s="39" t="s">
        <v>195</v>
      </c>
      <c r="G40" s="25" t="n">
        <v>3.9</v>
      </c>
      <c r="H40" s="26"/>
      <c r="I40" s="25" t="n">
        <v>3.8</v>
      </c>
      <c r="J40" s="26"/>
      <c r="K40" s="25" t="n">
        <f aca="false">SUM(G40:I40)</f>
        <v>7.7</v>
      </c>
      <c r="L40" s="26"/>
      <c r="M40" s="25" t="n">
        <f aca="false">K40/E40</f>
        <v>0.0154</v>
      </c>
      <c r="N40" s="26"/>
      <c r="O40" s="25" t="n">
        <f aca="false">M40*D40</f>
        <v>0.0154</v>
      </c>
      <c r="P40" s="26"/>
      <c r="Q40" s="5" t="n">
        <f aca="false">E40/D40</f>
        <v>500</v>
      </c>
    </row>
    <row r="41" s="19" customFormat="true" ht="16" hidden="false" customHeight="false" outlineLevel="0" collapsed="false">
      <c r="C41" s="19" t="s">
        <v>102</v>
      </c>
      <c r="D41" s="20" t="n">
        <v>16</v>
      </c>
      <c r="E41" s="20" t="n">
        <v>500</v>
      </c>
      <c r="F41" s="39" t="s">
        <v>196</v>
      </c>
      <c r="G41" s="25" t="n">
        <v>4.75</v>
      </c>
      <c r="H41" s="26"/>
      <c r="I41" s="25" t="n">
        <v>3.8</v>
      </c>
      <c r="J41" s="26"/>
      <c r="K41" s="25" t="n">
        <f aca="false">SUM(G41:I41)</f>
        <v>8.55</v>
      </c>
      <c r="L41" s="26"/>
      <c r="M41" s="25" t="n">
        <f aca="false">K41/E41</f>
        <v>0.0171</v>
      </c>
      <c r="N41" s="26"/>
      <c r="O41" s="25" t="n">
        <f aca="false">M41*D41</f>
        <v>0.2736</v>
      </c>
      <c r="P41" s="26"/>
      <c r="Q41" s="5" t="n">
        <f aca="false">E41/D41</f>
        <v>31.25</v>
      </c>
    </row>
    <row r="42" s="19" customFormat="true" ht="16" hidden="false" customHeight="false" outlineLevel="0" collapsed="false">
      <c r="B42" s="19" t="s">
        <v>104</v>
      </c>
      <c r="C42" s="19" t="s">
        <v>105</v>
      </c>
      <c r="D42" s="20" t="n">
        <v>1</v>
      </c>
      <c r="E42" s="20" t="n">
        <v>10</v>
      </c>
      <c r="F42" s="39" t="s">
        <v>197</v>
      </c>
      <c r="G42" s="25" t="n">
        <v>16.1</v>
      </c>
      <c r="H42" s="26"/>
      <c r="I42" s="25"/>
      <c r="J42" s="26"/>
      <c r="K42" s="25" t="n">
        <f aca="false">SUM(G42:I42)</f>
        <v>16.1</v>
      </c>
      <c r="L42" s="26"/>
      <c r="M42" s="25" t="n">
        <f aca="false">K42/E42</f>
        <v>1.61</v>
      </c>
      <c r="N42" s="26"/>
      <c r="O42" s="25" t="n">
        <f aca="false">M42*D42</f>
        <v>1.61</v>
      </c>
      <c r="P42" s="26"/>
      <c r="Q42" s="5" t="n">
        <f aca="false">E42/D42</f>
        <v>10</v>
      </c>
    </row>
    <row r="43" s="19" customFormat="true" ht="16" hidden="false" customHeight="false" outlineLevel="0" collapsed="false">
      <c r="B43" s="27"/>
      <c r="C43" s="27" t="s">
        <v>107</v>
      </c>
      <c r="D43" s="28" t="n">
        <v>1</v>
      </c>
      <c r="E43" s="28" t="n">
        <v>10</v>
      </c>
      <c r="F43" s="40" t="s">
        <v>108</v>
      </c>
      <c r="G43" s="30" t="n">
        <v>3.61</v>
      </c>
      <c r="H43" s="31"/>
      <c r="I43" s="30"/>
      <c r="J43" s="31"/>
      <c r="K43" s="30" t="n">
        <f aca="false">SUM(G43:I43)</f>
        <v>3.61</v>
      </c>
      <c r="L43" s="31"/>
      <c r="M43" s="30" t="n">
        <f aca="false">K43/E43</f>
        <v>0.361</v>
      </c>
      <c r="N43" s="31"/>
      <c r="O43" s="30" t="n">
        <f aca="false">M43*D43</f>
        <v>0.361</v>
      </c>
      <c r="P43" s="31"/>
      <c r="Q43" s="32" t="n">
        <f aca="false">E43/D43</f>
        <v>10</v>
      </c>
    </row>
    <row r="44" s="33" customFormat="true" ht="16" hidden="false" customHeight="false" outlineLevel="0" collapsed="false">
      <c r="D44" s="34"/>
      <c r="E44" s="34"/>
      <c r="F44" s="35"/>
      <c r="G44" s="36"/>
      <c r="H44" s="37"/>
      <c r="I44" s="36" t="s">
        <v>109</v>
      </c>
      <c r="J44" s="37"/>
      <c r="K44" s="36" t="n">
        <f aca="false">SUM(K4:K43)</f>
        <v>654.44</v>
      </c>
      <c r="L44" s="37"/>
      <c r="M44" s="36" t="s">
        <v>110</v>
      </c>
      <c r="N44" s="37"/>
      <c r="O44" s="36" t="n">
        <f aca="false">SUM(O4:O43)</f>
        <v>246.419378571429</v>
      </c>
      <c r="P44" s="37"/>
      <c r="Q44" s="38"/>
    </row>
    <row r="45" s="6" customFormat="true" ht="21" hidden="false" customHeight="false" outlineLevel="0" collapsed="false">
      <c r="B45" s="7" t="s">
        <v>111</v>
      </c>
      <c r="D45" s="8"/>
      <c r="E45" s="8"/>
      <c r="G45" s="9"/>
      <c r="H45" s="10"/>
      <c r="I45" s="9"/>
      <c r="J45" s="10"/>
      <c r="K45" s="9"/>
      <c r="L45" s="10"/>
      <c r="M45" s="9"/>
      <c r="N45" s="10"/>
      <c r="O45" s="9"/>
      <c r="P45" s="10"/>
      <c r="Q45" s="11"/>
    </row>
    <row r="46" s="12" customFormat="true" ht="19" hidden="false" customHeight="false" outlineLevel="0" collapsed="false">
      <c r="B46" s="13" t="s">
        <v>1</v>
      </c>
      <c r="C46" s="14" t="s">
        <v>2</v>
      </c>
      <c r="D46" s="15" t="s">
        <v>3</v>
      </c>
      <c r="E46" s="15" t="s">
        <v>4</v>
      </c>
      <c r="F46" s="14" t="s">
        <v>5</v>
      </c>
      <c r="G46" s="16" t="s">
        <v>6</v>
      </c>
      <c r="H46" s="17"/>
      <c r="I46" s="16" t="s">
        <v>7</v>
      </c>
      <c r="J46" s="17"/>
      <c r="K46" s="16" t="s">
        <v>8</v>
      </c>
      <c r="L46" s="17"/>
      <c r="M46" s="16" t="s">
        <v>9</v>
      </c>
      <c r="N46" s="17"/>
      <c r="O46" s="16" t="s">
        <v>10</v>
      </c>
      <c r="P46" s="17"/>
      <c r="Q46" s="18" t="s">
        <v>11</v>
      </c>
    </row>
    <row r="47" customFormat="false" ht="16" hidden="false" customHeight="false" outlineLevel="0" collapsed="false">
      <c r="B47" s="1" t="s">
        <v>112</v>
      </c>
      <c r="C47" s="1" t="s">
        <v>113</v>
      </c>
      <c r="D47" s="2" t="n">
        <v>1</v>
      </c>
      <c r="E47" s="1" t="n">
        <v>1</v>
      </c>
      <c r="F47" s="39" t="s">
        <v>114</v>
      </c>
      <c r="G47" s="22" t="n">
        <v>24.99</v>
      </c>
      <c r="H47" s="23"/>
      <c r="I47" s="22" t="n">
        <v>4.75</v>
      </c>
      <c r="J47" s="23"/>
      <c r="K47" s="22" t="n">
        <f aca="false">SUM(G47:I47)</f>
        <v>29.74</v>
      </c>
      <c r="L47" s="23"/>
      <c r="M47" s="22" t="n">
        <f aca="false">K47/E47</f>
        <v>29.74</v>
      </c>
      <c r="N47" s="23"/>
      <c r="O47" s="22" t="n">
        <f aca="false">M47*D47</f>
        <v>29.74</v>
      </c>
      <c r="P47" s="23"/>
      <c r="Q47" s="5" t="n">
        <f aca="false">E47/D47</f>
        <v>1</v>
      </c>
    </row>
    <row r="48" customFormat="false" ht="16" hidden="false" customHeight="false" outlineLevel="0" collapsed="false">
      <c r="B48" s="1" t="s">
        <v>115</v>
      </c>
      <c r="C48" s="1" t="s">
        <v>116</v>
      </c>
      <c r="D48" s="2" t="n">
        <v>1</v>
      </c>
      <c r="E48" s="1" t="n">
        <v>1</v>
      </c>
      <c r="F48" s="39" t="s">
        <v>117</v>
      </c>
      <c r="G48" s="25" t="n">
        <v>15.8</v>
      </c>
      <c r="H48" s="26"/>
      <c r="I48" s="25"/>
      <c r="J48" s="26"/>
      <c r="K48" s="25" t="n">
        <f aca="false">SUM(G48:I48)</f>
        <v>15.8</v>
      </c>
      <c r="L48" s="26"/>
      <c r="M48" s="25" t="n">
        <f aca="false">K48/E48</f>
        <v>15.8</v>
      </c>
      <c r="N48" s="26"/>
      <c r="O48" s="25" t="n">
        <f aca="false">M48*D48</f>
        <v>15.8</v>
      </c>
      <c r="P48" s="26"/>
      <c r="Q48" s="5" t="n">
        <f aca="false">E48/D48</f>
        <v>1</v>
      </c>
    </row>
    <row r="49" customFormat="false" ht="16" hidden="false" customHeight="false" outlineLevel="0" collapsed="false">
      <c r="B49" s="1" t="s">
        <v>118</v>
      </c>
      <c r="C49" s="1" t="s">
        <v>119</v>
      </c>
      <c r="D49" s="2" t="n">
        <v>1</v>
      </c>
      <c r="E49" s="1" t="n">
        <v>1</v>
      </c>
      <c r="F49" s="39" t="s">
        <v>198</v>
      </c>
      <c r="G49" s="25" t="n">
        <v>128</v>
      </c>
      <c r="H49" s="26"/>
      <c r="I49" s="25"/>
      <c r="J49" s="26"/>
      <c r="K49" s="25" t="n">
        <f aca="false">SUM(G49:I49)</f>
        <v>128</v>
      </c>
      <c r="L49" s="26"/>
      <c r="M49" s="25" t="n">
        <f aca="false">K49/E49</f>
        <v>128</v>
      </c>
      <c r="N49" s="26"/>
      <c r="O49" s="25" t="n">
        <f aca="false">M49*D49</f>
        <v>128</v>
      </c>
      <c r="P49" s="26"/>
      <c r="Q49" s="5" t="n">
        <f aca="false">E49/D49</f>
        <v>1</v>
      </c>
    </row>
    <row r="50" customFormat="false" ht="16" hidden="false" customHeight="false" outlineLevel="0" collapsed="false">
      <c r="B50" s="1" t="s">
        <v>121</v>
      </c>
      <c r="C50" s="1" t="s">
        <v>122</v>
      </c>
      <c r="D50" s="2" t="n">
        <v>4</v>
      </c>
      <c r="E50" s="1" t="n">
        <v>30</v>
      </c>
      <c r="F50" s="39" t="s">
        <v>123</v>
      </c>
      <c r="G50" s="25" t="n">
        <v>5.97</v>
      </c>
      <c r="H50" s="26"/>
      <c r="I50" s="25"/>
      <c r="J50" s="26"/>
      <c r="K50" s="25" t="n">
        <f aca="false">SUM(G50:I50)</f>
        <v>5.97</v>
      </c>
      <c r="L50" s="26"/>
      <c r="M50" s="25" t="n">
        <f aca="false">K50/E50</f>
        <v>0.199</v>
      </c>
      <c r="N50" s="26"/>
      <c r="O50" s="25" t="n">
        <f aca="false">M50*D50</f>
        <v>0.796</v>
      </c>
      <c r="P50" s="26"/>
      <c r="Q50" s="5" t="n">
        <f aca="false">E50/D50</f>
        <v>7.5</v>
      </c>
    </row>
    <row r="51" customFormat="false" ht="16" hidden="false" customHeight="false" outlineLevel="0" collapsed="false">
      <c r="B51" s="1" t="s">
        <v>124</v>
      </c>
      <c r="C51" s="1" t="s">
        <v>125</v>
      </c>
      <c r="D51" s="2" t="n">
        <v>4</v>
      </c>
      <c r="E51" s="1" t="n">
        <v>50</v>
      </c>
      <c r="F51" s="39" t="s">
        <v>126</v>
      </c>
      <c r="G51" s="25" t="n">
        <v>10.15</v>
      </c>
      <c r="H51" s="26"/>
      <c r="I51" s="25"/>
      <c r="J51" s="26"/>
      <c r="K51" s="25" t="n">
        <f aca="false">SUM(G51:I51)</f>
        <v>10.15</v>
      </c>
      <c r="L51" s="26"/>
      <c r="M51" s="25" t="n">
        <f aca="false">K51/E51</f>
        <v>0.203</v>
      </c>
      <c r="N51" s="26"/>
      <c r="O51" s="25" t="n">
        <f aca="false">M51*D51</f>
        <v>0.812</v>
      </c>
      <c r="P51" s="26"/>
      <c r="Q51" s="5" t="n">
        <f aca="false">E51/D51</f>
        <v>12.5</v>
      </c>
    </row>
    <row r="52" customFormat="false" ht="16" hidden="false" customHeight="false" outlineLevel="0" collapsed="false">
      <c r="B52" s="1" t="s">
        <v>127</v>
      </c>
      <c r="C52" s="1" t="s">
        <v>128</v>
      </c>
      <c r="D52" s="2" t="n">
        <v>25</v>
      </c>
      <c r="E52" s="1" t="n">
        <v>100</v>
      </c>
      <c r="F52" s="39" t="s">
        <v>126</v>
      </c>
      <c r="G52" s="25" t="n">
        <v>7.15</v>
      </c>
      <c r="H52" s="26"/>
      <c r="I52" s="25"/>
      <c r="J52" s="26"/>
      <c r="K52" s="25" t="n">
        <f aca="false">SUM(G52:I52)</f>
        <v>7.15</v>
      </c>
      <c r="L52" s="26"/>
      <c r="M52" s="25" t="n">
        <f aca="false">K52/E52</f>
        <v>0.0715</v>
      </c>
      <c r="N52" s="26"/>
      <c r="O52" s="25" t="n">
        <f aca="false">M52*D52</f>
        <v>1.7875</v>
      </c>
      <c r="P52" s="26"/>
      <c r="Q52" s="5" t="n">
        <f aca="false">E52/D52</f>
        <v>4</v>
      </c>
    </row>
    <row r="53" customFormat="false" ht="16" hidden="false" customHeight="false" outlineLevel="0" collapsed="false">
      <c r="B53" s="1" t="s">
        <v>129</v>
      </c>
      <c r="C53" s="1" t="s">
        <v>130</v>
      </c>
      <c r="D53" s="2" t="n">
        <v>25</v>
      </c>
      <c r="E53" s="1" t="n">
        <v>100</v>
      </c>
      <c r="F53" s="39" t="s">
        <v>131</v>
      </c>
      <c r="G53" s="25" t="n">
        <v>8.81</v>
      </c>
      <c r="H53" s="26"/>
      <c r="I53" s="25"/>
      <c r="J53" s="26"/>
      <c r="K53" s="25" t="n">
        <f aca="false">SUM(G53:I53)</f>
        <v>8.81</v>
      </c>
      <c r="L53" s="26"/>
      <c r="M53" s="25" t="n">
        <f aca="false">K53/E53</f>
        <v>0.0881</v>
      </c>
      <c r="N53" s="26"/>
      <c r="O53" s="25" t="n">
        <f aca="false">M53*D53</f>
        <v>2.2025</v>
      </c>
      <c r="P53" s="26"/>
      <c r="Q53" s="5" t="n">
        <f aca="false">E53/D53</f>
        <v>4</v>
      </c>
    </row>
    <row r="54" customFormat="false" ht="16" hidden="false" customHeight="false" outlineLevel="0" collapsed="false">
      <c r="B54" s="1" t="s">
        <v>132</v>
      </c>
      <c r="C54" s="1" t="s">
        <v>133</v>
      </c>
      <c r="D54" s="2" t="n">
        <v>1</v>
      </c>
      <c r="E54" s="1" t="n">
        <v>1</v>
      </c>
      <c r="F54" s="39" t="s">
        <v>134</v>
      </c>
      <c r="G54" s="25" t="n">
        <v>4.84</v>
      </c>
      <c r="H54" s="26"/>
      <c r="I54" s="25"/>
      <c r="J54" s="26"/>
      <c r="K54" s="25" t="n">
        <f aca="false">SUM(G54:I54)</f>
        <v>4.84</v>
      </c>
      <c r="L54" s="26"/>
      <c r="M54" s="25" t="n">
        <f aca="false">K54/E54</f>
        <v>4.84</v>
      </c>
      <c r="N54" s="26"/>
      <c r="O54" s="25" t="n">
        <f aca="false">M54*D54</f>
        <v>4.84</v>
      </c>
      <c r="P54" s="26"/>
      <c r="Q54" s="5" t="n">
        <f aca="false">E54/D54</f>
        <v>1</v>
      </c>
    </row>
    <row r="55" customFormat="false" ht="16" hidden="false" customHeight="false" outlineLevel="0" collapsed="false">
      <c r="B55" s="1" t="s">
        <v>135</v>
      </c>
      <c r="C55" s="1" t="s">
        <v>136</v>
      </c>
      <c r="D55" s="2" t="n">
        <v>48</v>
      </c>
      <c r="E55" s="1" t="n">
        <v>2000</v>
      </c>
      <c r="F55" s="39" t="s">
        <v>199</v>
      </c>
      <c r="G55" s="25" t="n">
        <v>19.3</v>
      </c>
      <c r="H55" s="26"/>
      <c r="I55" s="25" t="n">
        <v>0.53</v>
      </c>
      <c r="J55" s="26"/>
      <c r="K55" s="25" t="n">
        <f aca="false">SUM(G55:I55)</f>
        <v>19.83</v>
      </c>
      <c r="L55" s="26"/>
      <c r="M55" s="25" t="n">
        <f aca="false">K55/E55</f>
        <v>0.009915</v>
      </c>
      <c r="N55" s="26"/>
      <c r="O55" s="25" t="n">
        <f aca="false">M55*D55</f>
        <v>0.47592</v>
      </c>
      <c r="P55" s="26"/>
      <c r="Q55" s="5" t="n">
        <f aca="false">E55/D55</f>
        <v>41.6666666666667</v>
      </c>
    </row>
    <row r="56" customFormat="false" ht="16" hidden="false" customHeight="false" outlineLevel="0" collapsed="false">
      <c r="B56" s="1" t="s">
        <v>138</v>
      </c>
      <c r="C56" s="1" t="s">
        <v>139</v>
      </c>
      <c r="D56" s="2" t="n">
        <v>1</v>
      </c>
      <c r="E56" s="1" t="n">
        <v>5</v>
      </c>
      <c r="F56" s="39" t="s">
        <v>140</v>
      </c>
      <c r="G56" s="25" t="n">
        <v>28.62</v>
      </c>
      <c r="H56" s="26"/>
      <c r="I56" s="25"/>
      <c r="J56" s="26"/>
      <c r="K56" s="25" t="n">
        <f aca="false">SUM(G56:I56)</f>
        <v>28.62</v>
      </c>
      <c r="L56" s="26"/>
      <c r="M56" s="25" t="n">
        <f aca="false">K56/E56</f>
        <v>5.724</v>
      </c>
      <c r="N56" s="26"/>
      <c r="O56" s="25" t="n">
        <f aca="false">M56*D56</f>
        <v>5.724</v>
      </c>
      <c r="P56" s="26"/>
      <c r="Q56" s="5" t="n">
        <f aca="false">E56/D56</f>
        <v>5</v>
      </c>
    </row>
    <row r="57" customFormat="false" ht="16" hidden="false" customHeight="false" outlineLevel="0" collapsed="false">
      <c r="B57" s="1" t="s">
        <v>141</v>
      </c>
      <c r="C57" s="1" t="s">
        <v>142</v>
      </c>
      <c r="D57" s="2" t="n">
        <v>4</v>
      </c>
      <c r="E57" s="1" t="n">
        <v>100</v>
      </c>
      <c r="F57" s="39" t="s">
        <v>143</v>
      </c>
      <c r="G57" s="25" t="n">
        <v>9.62</v>
      </c>
      <c r="H57" s="26"/>
      <c r="I57" s="25"/>
      <c r="J57" s="26"/>
      <c r="K57" s="25" t="n">
        <f aca="false">SUM(G57:I57)</f>
        <v>9.62</v>
      </c>
      <c r="L57" s="26"/>
      <c r="M57" s="25" t="n">
        <f aca="false">K57/E57</f>
        <v>0.0962</v>
      </c>
      <c r="N57" s="26"/>
      <c r="O57" s="25" t="n">
        <f aca="false">M57*D57</f>
        <v>0.3848</v>
      </c>
      <c r="P57" s="26"/>
      <c r="Q57" s="5" t="n">
        <f aca="false">E57/D57</f>
        <v>25</v>
      </c>
    </row>
    <row r="58" customFormat="false" ht="16" hidden="false" customHeight="false" outlineLevel="0" collapsed="false">
      <c r="B58" s="1" t="s">
        <v>144</v>
      </c>
      <c r="C58" s="1" t="s">
        <v>145</v>
      </c>
      <c r="D58" s="2" t="n">
        <v>1</v>
      </c>
      <c r="E58" s="1" t="n">
        <v>10</v>
      </c>
      <c r="F58" s="39" t="s">
        <v>146</v>
      </c>
      <c r="G58" s="25" t="n">
        <v>24.36</v>
      </c>
      <c r="H58" s="26"/>
      <c r="I58" s="25"/>
      <c r="J58" s="26"/>
      <c r="K58" s="25" t="n">
        <f aca="false">SUM(G58:I58)</f>
        <v>24.36</v>
      </c>
      <c r="L58" s="26"/>
      <c r="M58" s="25" t="n">
        <f aca="false">K58/E58</f>
        <v>2.436</v>
      </c>
      <c r="N58" s="26"/>
      <c r="O58" s="25" t="n">
        <f aca="false">M58*D58</f>
        <v>2.436</v>
      </c>
      <c r="P58" s="26"/>
      <c r="Q58" s="5" t="n">
        <f aca="false">E58/D58</f>
        <v>10</v>
      </c>
    </row>
    <row r="59" customFormat="false" ht="16" hidden="false" customHeight="false" outlineLevel="0" collapsed="false">
      <c r="B59" s="1" t="s">
        <v>147</v>
      </c>
      <c r="C59" s="1" t="s">
        <v>148</v>
      </c>
      <c r="D59" s="2" t="n">
        <v>1</v>
      </c>
      <c r="E59" s="1" t="n">
        <v>3</v>
      </c>
      <c r="F59" s="39" t="s">
        <v>149</v>
      </c>
      <c r="G59" s="25" t="n">
        <v>4.75</v>
      </c>
      <c r="H59" s="26"/>
      <c r="I59" s="25"/>
      <c r="J59" s="26"/>
      <c r="K59" s="25" t="n">
        <f aca="false">SUM(G59:I59)</f>
        <v>4.75</v>
      </c>
      <c r="L59" s="26"/>
      <c r="M59" s="25" t="n">
        <f aca="false">K59/E59</f>
        <v>1.58333333333333</v>
      </c>
      <c r="N59" s="26"/>
      <c r="O59" s="25" t="n">
        <f aca="false">M59*D59</f>
        <v>1.58333333333333</v>
      </c>
      <c r="P59" s="26"/>
      <c r="Q59" s="5" t="n">
        <f aca="false">E59/D59</f>
        <v>3</v>
      </c>
    </row>
    <row r="60" customFormat="false" ht="16" hidden="false" customHeight="false" outlineLevel="0" collapsed="false">
      <c r="B60" s="1" t="s">
        <v>150</v>
      </c>
      <c r="C60" s="1" t="s">
        <v>151</v>
      </c>
      <c r="D60" s="2" t="n">
        <v>112</v>
      </c>
      <c r="E60" s="1" t="n">
        <v>5000</v>
      </c>
      <c r="F60" s="39" t="s">
        <v>200</v>
      </c>
      <c r="G60" s="25" t="n">
        <v>40.61</v>
      </c>
      <c r="H60" s="26"/>
      <c r="I60" s="25"/>
      <c r="J60" s="26"/>
      <c r="K60" s="25" t="n">
        <f aca="false">SUM(G60:I60)</f>
        <v>40.61</v>
      </c>
      <c r="L60" s="26"/>
      <c r="M60" s="25" t="n">
        <f aca="false">K60/E60</f>
        <v>0.008122</v>
      </c>
      <c r="N60" s="26"/>
      <c r="O60" s="25" t="n">
        <f aca="false">M60*D60</f>
        <v>0.909664</v>
      </c>
      <c r="P60" s="26"/>
      <c r="Q60" s="5" t="n">
        <f aca="false">E60/D60</f>
        <v>44.6428571428571</v>
      </c>
    </row>
    <row r="61" customFormat="false" ht="16" hidden="false" customHeight="false" outlineLevel="0" collapsed="false">
      <c r="B61" s="1" t="s">
        <v>153</v>
      </c>
      <c r="C61" s="1" t="s">
        <v>154</v>
      </c>
      <c r="D61" s="2" t="n">
        <v>15</v>
      </c>
      <c r="E61" s="1" t="n">
        <v>20</v>
      </c>
      <c r="F61" s="39" t="s">
        <v>155</v>
      </c>
      <c r="G61" s="25" t="n">
        <v>22.5</v>
      </c>
      <c r="H61" s="26"/>
      <c r="I61" s="25"/>
      <c r="J61" s="26"/>
      <c r="K61" s="25" t="n">
        <f aca="false">SUM(G61:I61)</f>
        <v>22.5</v>
      </c>
      <c r="L61" s="26"/>
      <c r="M61" s="25" t="n">
        <f aca="false">K61/E61</f>
        <v>1.125</v>
      </c>
      <c r="N61" s="26"/>
      <c r="O61" s="25" t="n">
        <f aca="false">M61*D61</f>
        <v>16.875</v>
      </c>
      <c r="P61" s="26"/>
      <c r="Q61" s="5" t="n">
        <f aca="false">E61/D61</f>
        <v>1.33333333333333</v>
      </c>
    </row>
    <row r="62" customFormat="false" ht="16" hidden="false" customHeight="false" outlineLevel="0" collapsed="false">
      <c r="B62" s="1" t="s">
        <v>156</v>
      </c>
      <c r="C62" s="1" t="s">
        <v>157</v>
      </c>
      <c r="D62" s="2" t="n">
        <v>1</v>
      </c>
      <c r="E62" s="1" t="n">
        <v>1</v>
      </c>
      <c r="F62" s="39" t="s">
        <v>158</v>
      </c>
      <c r="G62" s="25" t="n">
        <v>0.5</v>
      </c>
      <c r="H62" s="26"/>
      <c r="I62" s="25"/>
      <c r="J62" s="26"/>
      <c r="K62" s="25" t="n">
        <f aca="false">SUM(G62:I62)</f>
        <v>0.5</v>
      </c>
      <c r="L62" s="26"/>
      <c r="M62" s="25" t="n">
        <f aca="false">K62/E62</f>
        <v>0.5</v>
      </c>
      <c r="N62" s="26"/>
      <c r="O62" s="25" t="n">
        <f aca="false">M62*D62</f>
        <v>0.5</v>
      </c>
      <c r="P62" s="26"/>
      <c r="Q62" s="5" t="n">
        <f aca="false">E62/D62</f>
        <v>1</v>
      </c>
    </row>
    <row r="63" customFormat="false" ht="16" hidden="false" customHeight="false" outlineLevel="0" collapsed="false">
      <c r="B63" s="1" t="s">
        <v>159</v>
      </c>
      <c r="C63" s="1" t="s">
        <v>160</v>
      </c>
      <c r="D63" s="2" t="n">
        <v>15</v>
      </c>
      <c r="E63" s="1" t="n">
        <v>15</v>
      </c>
      <c r="F63" s="39" t="s">
        <v>161</v>
      </c>
      <c r="G63" s="25" t="n">
        <v>22.35</v>
      </c>
      <c r="H63" s="26"/>
      <c r="I63" s="25" t="n">
        <v>8.25</v>
      </c>
      <c r="J63" s="26"/>
      <c r="K63" s="25" t="n">
        <f aca="false">SUM(G63:I63)</f>
        <v>30.6</v>
      </c>
      <c r="L63" s="26"/>
      <c r="M63" s="25" t="n">
        <f aca="false">K63/E63</f>
        <v>2.04</v>
      </c>
      <c r="N63" s="26"/>
      <c r="O63" s="25" t="n">
        <f aca="false">M63*D63</f>
        <v>30.6</v>
      </c>
      <c r="P63" s="26"/>
      <c r="Q63" s="5" t="n">
        <f aca="false">E63/D63</f>
        <v>1</v>
      </c>
    </row>
    <row r="64" customFormat="false" ht="16" hidden="false" customHeight="false" outlineLevel="0" collapsed="false">
      <c r="B64" s="1" t="s">
        <v>162</v>
      </c>
      <c r="C64" s="1" t="s">
        <v>61</v>
      </c>
      <c r="D64" s="2" t="n">
        <v>50</v>
      </c>
      <c r="E64" s="1" t="n">
        <v>500</v>
      </c>
      <c r="F64" s="39" t="s">
        <v>201</v>
      </c>
      <c r="G64" s="25" t="n">
        <v>6.75</v>
      </c>
      <c r="H64" s="26"/>
      <c r="I64" s="25"/>
      <c r="J64" s="26"/>
      <c r="K64" s="25" t="n">
        <f aca="false">SUM(G64:I64)</f>
        <v>6.75</v>
      </c>
      <c r="L64" s="26"/>
      <c r="M64" s="25" t="n">
        <f aca="false">K64/E64</f>
        <v>0.0135</v>
      </c>
      <c r="N64" s="26"/>
      <c r="O64" s="25" t="n">
        <f aca="false">M64*D64</f>
        <v>0.675</v>
      </c>
      <c r="P64" s="26"/>
      <c r="Q64" s="5" t="n">
        <f aca="false">E64/D64</f>
        <v>10</v>
      </c>
    </row>
    <row r="65" customFormat="false" ht="16" hidden="false" customHeight="false" outlineLevel="0" collapsed="false">
      <c r="B65" s="1" t="s">
        <v>163</v>
      </c>
      <c r="C65" s="1" t="s">
        <v>164</v>
      </c>
      <c r="D65" s="2" t="n">
        <v>8</v>
      </c>
      <c r="E65" s="1" t="n">
        <v>40</v>
      </c>
      <c r="F65" s="39" t="s">
        <v>165</v>
      </c>
      <c r="G65" s="25" t="n">
        <v>3.57</v>
      </c>
      <c r="H65" s="26"/>
      <c r="I65" s="25" t="n">
        <v>11.29</v>
      </c>
      <c r="J65" s="26"/>
      <c r="K65" s="25" t="n">
        <f aca="false">SUM(G65:I65)</f>
        <v>14.86</v>
      </c>
      <c r="L65" s="26"/>
      <c r="M65" s="25" t="n">
        <f aca="false">K65/E65</f>
        <v>0.3715</v>
      </c>
      <c r="N65" s="26"/>
      <c r="O65" s="25" t="n">
        <f aca="false">M65*D65</f>
        <v>2.972</v>
      </c>
      <c r="P65" s="26"/>
      <c r="Q65" s="5" t="n">
        <f aca="false">E65/D65</f>
        <v>5</v>
      </c>
    </row>
    <row r="66" customFormat="false" ht="16" hidden="false" customHeight="false" outlineLevel="0" collapsed="false">
      <c r="B66" s="1" t="s">
        <v>163</v>
      </c>
      <c r="C66" s="1" t="s">
        <v>166</v>
      </c>
      <c r="D66" s="2" t="n">
        <v>1</v>
      </c>
      <c r="E66" s="1" t="n">
        <v>100</v>
      </c>
      <c r="F66" s="39" t="s">
        <v>167</v>
      </c>
      <c r="G66" s="25" t="n">
        <v>2.74</v>
      </c>
      <c r="H66" s="26"/>
      <c r="I66" s="25" t="n">
        <v>11.29</v>
      </c>
      <c r="J66" s="26"/>
      <c r="K66" s="25" t="n">
        <f aca="false">SUM(G66:I66)</f>
        <v>14.03</v>
      </c>
      <c r="L66" s="26"/>
      <c r="M66" s="25" t="n">
        <f aca="false">K66/E66</f>
        <v>0.1403</v>
      </c>
      <c r="N66" s="26"/>
      <c r="O66" s="25" t="n">
        <f aca="false">M66*D66</f>
        <v>0.1403</v>
      </c>
      <c r="P66" s="26"/>
      <c r="Q66" s="5" t="n">
        <f aca="false">E66/D66</f>
        <v>100</v>
      </c>
    </row>
    <row r="67" customFormat="false" ht="16" hidden="false" customHeight="false" outlineLevel="0" collapsed="false">
      <c r="B67" s="1" t="s">
        <v>168</v>
      </c>
      <c r="C67" s="1" t="s">
        <v>169</v>
      </c>
      <c r="D67" s="2" t="n">
        <v>8</v>
      </c>
      <c r="E67" s="1" t="n">
        <v>24</v>
      </c>
      <c r="F67" s="39" t="s">
        <v>170</v>
      </c>
      <c r="G67" s="25" t="n">
        <v>24</v>
      </c>
      <c r="H67" s="26"/>
      <c r="I67" s="25"/>
      <c r="J67" s="26"/>
      <c r="K67" s="25" t="n">
        <f aca="false">SUM(G67:I67)</f>
        <v>24</v>
      </c>
      <c r="L67" s="26"/>
      <c r="M67" s="25" t="n">
        <f aca="false">K67/E67</f>
        <v>1</v>
      </c>
      <c r="N67" s="26"/>
      <c r="O67" s="25" t="n">
        <f aca="false">M67*D67</f>
        <v>8</v>
      </c>
      <c r="P67" s="26"/>
      <c r="Q67" s="5" t="n">
        <f aca="false">E67/D67</f>
        <v>3</v>
      </c>
    </row>
    <row r="68" customFormat="false" ht="16" hidden="false" customHeight="false" outlineLevel="0" collapsed="false">
      <c r="B68" s="1" t="s">
        <v>168</v>
      </c>
      <c r="C68" s="1" t="s">
        <v>171</v>
      </c>
      <c r="D68" s="2" t="n">
        <v>1</v>
      </c>
      <c r="E68" s="1" t="n">
        <v>30</v>
      </c>
      <c r="F68" s="39" t="s">
        <v>172</v>
      </c>
      <c r="G68" s="25" t="n">
        <v>7.53</v>
      </c>
      <c r="H68" s="26"/>
      <c r="I68" s="25"/>
      <c r="J68" s="26"/>
      <c r="K68" s="25" t="n">
        <f aca="false">SUM(G68:I68)</f>
        <v>7.53</v>
      </c>
      <c r="L68" s="26"/>
      <c r="M68" s="25" t="n">
        <f aca="false">K68/E68</f>
        <v>0.251</v>
      </c>
      <c r="N68" s="26"/>
      <c r="O68" s="25" t="n">
        <f aca="false">M68*D68</f>
        <v>0.251</v>
      </c>
      <c r="P68" s="26"/>
      <c r="Q68" s="5" t="n">
        <f aca="false">E68/D68</f>
        <v>30</v>
      </c>
    </row>
    <row r="69" customFormat="false" ht="16" hidden="false" customHeight="false" outlineLevel="0" collapsed="false">
      <c r="B69" s="1" t="s">
        <v>173</v>
      </c>
      <c r="C69" s="1" t="s">
        <v>174</v>
      </c>
      <c r="D69" s="2" t="n">
        <v>1</v>
      </c>
      <c r="E69" s="1" t="n">
        <v>1</v>
      </c>
      <c r="F69" s="39" t="s">
        <v>175</v>
      </c>
      <c r="G69" s="25" t="n">
        <v>1.25</v>
      </c>
      <c r="H69" s="26"/>
      <c r="I69" s="25"/>
      <c r="J69" s="26"/>
      <c r="K69" s="25" t="n">
        <f aca="false">SUM(G69:I69)</f>
        <v>1.25</v>
      </c>
      <c r="L69" s="26"/>
      <c r="M69" s="25" t="n">
        <f aca="false">K69/E69</f>
        <v>1.25</v>
      </c>
      <c r="N69" s="26"/>
      <c r="O69" s="25" t="n">
        <f aca="false">M69*D69</f>
        <v>1.25</v>
      </c>
      <c r="P69" s="26"/>
      <c r="Q69" s="5" t="n">
        <f aca="false">E69/D69</f>
        <v>1</v>
      </c>
    </row>
    <row r="70" customFormat="false" ht="16" hidden="false" customHeight="false" outlineLevel="0" collapsed="false">
      <c r="B70" s="1" t="s">
        <v>176</v>
      </c>
      <c r="C70" s="1" t="s">
        <v>177</v>
      </c>
      <c r="D70" s="2" t="n">
        <v>1</v>
      </c>
      <c r="E70" s="1" t="n">
        <v>1</v>
      </c>
      <c r="F70" s="39" t="s">
        <v>178</v>
      </c>
      <c r="G70" s="25" t="n">
        <v>8.9</v>
      </c>
      <c r="H70" s="26"/>
      <c r="I70" s="25"/>
      <c r="J70" s="26"/>
      <c r="K70" s="25" t="n">
        <f aca="false">SUM(G70:I70)</f>
        <v>8.9</v>
      </c>
      <c r="L70" s="26"/>
      <c r="M70" s="25" t="n">
        <f aca="false">K70/E70</f>
        <v>8.9</v>
      </c>
      <c r="N70" s="26"/>
      <c r="O70" s="25" t="n">
        <f aca="false">M70*D70</f>
        <v>8.9</v>
      </c>
      <c r="P70" s="26"/>
      <c r="Q70" s="5" t="n">
        <f aca="false">E70/D70</f>
        <v>1</v>
      </c>
    </row>
    <row r="71" customFormat="false" ht="16" hidden="false" customHeight="false" outlineLevel="0" collapsed="false">
      <c r="B71" s="27" t="s">
        <v>179</v>
      </c>
      <c r="C71" s="27" t="s">
        <v>180</v>
      </c>
      <c r="D71" s="28" t="n">
        <v>1</v>
      </c>
      <c r="E71" s="27" t="n">
        <v>2</v>
      </c>
      <c r="F71" s="40" t="s">
        <v>181</v>
      </c>
      <c r="G71" s="30" t="n">
        <v>3.45</v>
      </c>
      <c r="H71" s="31"/>
      <c r="I71" s="30"/>
      <c r="J71" s="31"/>
      <c r="K71" s="30" t="n">
        <f aca="false">SUM(G71:I71)</f>
        <v>3.45</v>
      </c>
      <c r="L71" s="31"/>
      <c r="M71" s="30" t="n">
        <f aca="false">K71/E71</f>
        <v>1.725</v>
      </c>
      <c r="N71" s="31"/>
      <c r="O71" s="30" t="n">
        <f aca="false">M71*D71</f>
        <v>1.725</v>
      </c>
      <c r="P71" s="31"/>
      <c r="Q71" s="32" t="n">
        <f aca="false">E71/D71</f>
        <v>2</v>
      </c>
    </row>
    <row r="72" s="33" customFormat="true" ht="16" hidden="false" customHeight="false" outlineLevel="0" collapsed="false">
      <c r="D72" s="34"/>
      <c r="E72" s="34"/>
      <c r="G72" s="36"/>
      <c r="H72" s="37"/>
      <c r="I72" s="36" t="s">
        <v>109</v>
      </c>
      <c r="J72" s="37"/>
      <c r="K72" s="36" t="n">
        <f aca="false">SUM(K47:K71)</f>
        <v>472.62</v>
      </c>
      <c r="L72" s="37"/>
      <c r="M72" s="36" t="s">
        <v>110</v>
      </c>
      <c r="N72" s="37"/>
      <c r="O72" s="36" t="n">
        <f aca="false">SUM(O47:O71)</f>
        <v>267.380017333333</v>
      </c>
      <c r="P72" s="37"/>
      <c r="Q72" s="38"/>
    </row>
    <row r="74" s="12" customFormat="true" ht="19" hidden="false" customHeight="false" outlineLevel="0" collapsed="false">
      <c r="D74" s="46"/>
      <c r="E74" s="46"/>
      <c r="G74" s="43"/>
      <c r="H74" s="44"/>
      <c r="I74" s="43" t="s">
        <v>182</v>
      </c>
      <c r="J74" s="44"/>
      <c r="K74" s="43" t="n">
        <f aca="false">SUM(K44+K72)</f>
        <v>1127.06</v>
      </c>
      <c r="L74" s="44"/>
      <c r="M74" s="43" t="s">
        <v>183</v>
      </c>
      <c r="N74" s="44"/>
      <c r="O74" s="43" t="n">
        <f aca="false">O44+O72</f>
        <v>513.799395904762</v>
      </c>
      <c r="P74" s="44"/>
      <c r="Q74" s="45"/>
    </row>
  </sheetData>
  <hyperlinks>
    <hyperlink ref="F4" r:id="rId1" display="https://modularaddict.com/midibox-6582bs-pcb"/>
    <hyperlink ref="F5" r:id="rId2" display="https://www.mouser.com/ProductDetail/140-RGA101M1EBK0611G"/>
    <hyperlink ref="F6" r:id="rId3" display="https://www.mouser.com/ProductDetail/140-RGA100M1EBK0511G"/>
    <hyperlink ref="F7" r:id="rId4" display="https://www.mouser.com/ProductDetail/140-SEA1R0M1HBK0407"/>
    <hyperlink ref="F8" r:id="rId5" display="https://www.mouser.com/ProductDetail/140-REA222M1EBK1625P"/>
    <hyperlink ref="F9" r:id="rId6" display="https://www.mouser.com/ProductDetail/594-K104K15X7RF53H5"/>
    <hyperlink ref="F10" r:id="rId7" display="https://www.mouser.com/ProductDetail/594-K102M15X7RF53L2"/>
    <hyperlink ref="F11" r:id="rId8" display="https://www.mouser.com/ProductDetail/594-K330J15C0GF5TH5"/>
    <hyperlink ref="F12" r:id="rId9" display="https://www.mouser.com/ProductDetail/594-K471K15X7RF53H5"/>
    <hyperlink ref="F20" r:id="rId10" display="https://www.mouser.com/ProductDetail/264-10K-RC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2020-10-27T19:23:44Z</dcterms:created>
  <dc:creator>Microsoft Office User</dc:creator>
  <dc:description/>
  <dc:language>en-US</dc:language>
  <cp:lastModifiedBy>Tim Soderstrom</cp:lastModifiedBy>
  <dcterms:modified xsi:type="dcterms:W3CDTF">2020-12-06T11:34:30Z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